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DB" sheetId="1" r:id="rId4"/>
    <sheet state="visible" name="Données" sheetId="2" r:id="rId5"/>
  </sheets>
  <definedNames/>
  <calcPr/>
</workbook>
</file>

<file path=xl/sharedStrings.xml><?xml version="1.0" encoding="utf-8"?>
<sst xmlns="http://schemas.openxmlformats.org/spreadsheetml/2006/main" count="84" uniqueCount="66">
  <si>
    <t>Allocations d'assitance aux mères nécessiteuses, province de Québec 1937-1969</t>
  </si>
  <si>
    <r>
      <rPr>
        <rFont val="Calibri"/>
        <b/>
        <color theme="1"/>
        <sz val="10.0"/>
      </rPr>
      <t>Date:</t>
    </r>
    <r>
      <rPr>
        <rFont val="Calibri"/>
        <color theme="1"/>
        <sz val="10.0"/>
      </rPr>
      <t xml:space="preserve"> été 2023 et 2024</t>
    </r>
  </si>
  <si>
    <r>
      <rPr>
        <rFont val="Calibri"/>
        <b/>
        <color theme="1"/>
        <sz val="10.0"/>
      </rPr>
      <t xml:space="preserve">Personnes en charge: </t>
    </r>
    <r>
      <rPr>
        <rFont val="Calibri"/>
        <color theme="1"/>
        <sz val="10.0"/>
      </rPr>
      <t>Emma Leboutillier, Martin Petitclerc</t>
    </r>
  </si>
  <si>
    <t>Méthodologie</t>
  </si>
  <si>
    <r>
      <rPr>
        <rFont val="Calibri"/>
        <i val="0"/>
        <color rgb="FF333333"/>
        <sz val="10.0"/>
      </rPr>
      <t>Chaque année, la</t>
    </r>
    <r>
      <rPr>
        <rFont val="Calibri"/>
        <i/>
        <color rgb="FF333333"/>
        <sz val="10.0"/>
      </rPr>
      <t xml:space="preserve"> Commission des pensions de vieillesse et des pensions aux aveugles et Office de l'assistance aux mères nécessiteuses </t>
    </r>
    <r>
      <rPr>
        <rFont val="Calibri"/>
        <i val="0"/>
        <color rgb="FF333333"/>
        <sz val="10.0"/>
      </rPr>
      <t xml:space="preserve">publie un rapport statistique général sur ses activités. Ces données sont reprises dans l'annuaire statistique. À l'été 2023, Emma Leboutiller a compilé ces données années pour créer une série couvrant toute la période d,activité du programme.
En mai 2024, Martin Petitclerc a complété les valeures manquantes à partir des sources tirées de Rapport sur la mise à exécution de la Loi des pensions de vieillesse, de la Loi de l'assistance aux aveugles et de la Loi de l'assistance aux mères nécessiteuses. Il a jouté les données sur les prix à la consommation et la population tirées de Statistique Canada, ce qui lui a permit de produire des données au pro-rata de la population et en dollars courants. </t>
    </r>
  </si>
  <si>
    <t>Sources:</t>
  </si>
  <si>
    <t>Statistiques générales sur le programme de pension de vieillesse:</t>
  </si>
  <si>
    <t>Annuaire statistique du Québec, 1940, p. 213.</t>
  </si>
  <si>
    <t>Annuaire statistique du Québec, 1941, p. 233.</t>
  </si>
  <si>
    <t>Rapport sur la mise à exécution de la Loi des pensions de vieillesse, de la Loi de l'assistance aux aveugles et de la Loi de l'assistance aux mères nécessiteuses, Commission des pensions de vieillesse et des pensions aux aveugles et Office de l'assistance aux mères nécessiteuses, 1941.</t>
  </si>
  <si>
    <t>Annuaire statistique du Québec, 1942-1943, p. 229.</t>
  </si>
  <si>
    <t>Annuaire statistique du Québec, 1944, p. 174.</t>
  </si>
  <si>
    <t>Annuaire statistique du Québec, 1945-1946, p. 183.</t>
  </si>
  <si>
    <t>Annuaire statistique du Québec, 1947, p. 193.</t>
  </si>
  <si>
    <t>Annuaire statistique du Québec, 1948, p. 175.</t>
  </si>
  <si>
    <t>Rapport sur la mise à exécution de la Loi des pensions de vieillesse, de la Loi de l'assistance aux aveugles et de la Loi de l'assistance aux mères nécessiteuses, Commission des pensions de vieillesse et des pensions aux aveugles et Office de l'assistance aux mères nécessiteuses, 1947.</t>
  </si>
  <si>
    <t>Annuaire statistique du Québec, 1949, p. 161.</t>
  </si>
  <si>
    <t>Annuaire statistique du Québec, 1950, p. 163</t>
  </si>
  <si>
    <t>Rapport sur la mise à exécution de la Loi des pensions de vieillesse, de la Loi de l'assistance aux aveugles et de la Loi de l'assistance aux mères nécessiteuses, Commission des pensions de vieillesse et des pensions aux aveugles et Office de l'assistance aux mères nécessiteuses, 1950.</t>
  </si>
  <si>
    <t>Rapport sur la mise à exécution de la Loi des pensions de vieillesse, de la Loi de l'assistance aux aveugles et de la Loi de l'assistance aux mères nécessiteuses, Commission des pensions de vieillesse et des pensions aux aveugles et Office de l'assistance aux mères nécessiteuses, 1951.</t>
  </si>
  <si>
    <t>Annuaire statistique du Québec, 1954, p. 165.</t>
  </si>
  <si>
    <t>Annuaire statistique du Québec, 1955, p. 162.</t>
  </si>
  <si>
    <t>Rapport sur la mise à exécution de la Loi des pensions de vieillesse, de la Loi de l'assistance aux aveugles et de la Loi de l'assistance aux mères nécessiteuses, Commission des pensions de vieillesse et des pensions aux aveugles et Office de l'assistance aux mères nécessiteuses, 1954.</t>
  </si>
  <si>
    <t>Annuaire statistique du Québec,1956-1957, p.140.</t>
  </si>
  <si>
    <t xml:space="preserve">Annuaire statistique du Québec,1958, p.158. </t>
  </si>
  <si>
    <t>Annuaire statistique du Québec,1959, p. 162.</t>
  </si>
  <si>
    <t>Annuaire statistique du Québec,1960, p.152.</t>
  </si>
  <si>
    <t>Annuaire statistique du Québec,1961, p. 187.</t>
  </si>
  <si>
    <t>1961 à 1969</t>
  </si>
  <si>
    <t>Annuaire du Québec, 1970, p. 232.</t>
  </si>
  <si>
    <t>Données sur l'Indice enchaîné des prix à la consommation et la population du Québec:</t>
  </si>
  <si>
    <t>M. Brown et R. Macdonald, 2015, Convergence et divergence provinciales au Canada, de 1926 à 2011, produit no 11F0027M au catalogue de Statistique Canada, Ottawa, Ontario, Série de documents de recherche sur l'analyse économique, no 096.</t>
  </si>
  <si>
    <t>Données sur le nombre de femmes chefs de famille avec des enfants au Québec:</t>
  </si>
  <si>
    <t>Statistique Canada, Rapport de recensement de 1941, 1951 et 1961</t>
  </si>
  <si>
    <t>Année</t>
  </si>
  <si>
    <t>Allocation en force au 31 décembre de l'année</t>
  </si>
  <si>
    <t xml:space="preserve">Enfants à charge à la fin de l'année jusqu'en 1960 ou moyenne quotidienne à partir de 1961 </t>
  </si>
  <si>
    <t>Pourcentage de mères ou tuteures et d'enfants secourus en fonction de la population</t>
  </si>
  <si>
    <t>Montant payé en allocations depuis le début du programme</t>
  </si>
  <si>
    <t>Montant payé en allocations durant l'année</t>
  </si>
  <si>
    <t>Montant payé en allocations durant l'année ($2002)</t>
  </si>
  <si>
    <t>Montant mensuel moyen payé à chaque bénéficiaire (mères ou tuteures) (8)  en dollar courant</t>
  </si>
  <si>
    <t>Montant annuel moyen payé à chaque bénéficiaire (mères ou tuteures) en dollar courant</t>
  </si>
  <si>
    <t>Montant annuel moyen pour chaque bénéficiaire (mères ou tuteures) en dollars constant $2002</t>
  </si>
  <si>
    <t>Montant annuel moyen pour chaque enfant</t>
  </si>
  <si>
    <t>Montant annuel moyen pour chaque enfant $2002</t>
  </si>
  <si>
    <t xml:space="preserve">Indice enchaîné des prix à la consommation $2002 </t>
  </si>
  <si>
    <t>Population du Québec</t>
  </si>
  <si>
    <t>Nombre de femmes chefs de famille avec des enfants au Québec</t>
  </si>
  <si>
    <t>Pourcentage du nombre mères ou tuteures pensionnaires en fonction du nombre de femmes chefs de famille avec des enfants au Québec</t>
  </si>
  <si>
    <t>11</t>
  </si>
  <si>
    <t xml:space="preserve"> 5,6</t>
  </si>
  <si>
    <t xml:space="preserve"> 5,6,7</t>
  </si>
  <si>
    <t>Notes dans la source</t>
  </si>
  <si>
    <t>Les déboursés totaux comprennent les montants versés en allocations régulières et en allocations supplémentaires</t>
  </si>
  <si>
    <t>Comme il est impossible de décomposer les déboursés totaux en parts fédérale et provinciale, nous avons appliqué les pourcentages selon l’entente fédérale-provinciale</t>
  </si>
  <si>
    <t>Notes du CHRS</t>
  </si>
  <si>
    <t xml:space="preserve">On utilise aussi la formule « étaient encore payé au 31 décembre. » </t>
  </si>
  <si>
    <t>Les données pour la période 1961-1969 ne sont plus aditionnées à partir du 15 décembre 1938 jusqu'auau 31 décembre 1959. Elles proviennent d'un tableau récapitulatif de la période dans l'Annuaire du Québec 1970 (p. 232).</t>
  </si>
  <si>
    <t>À partir de 1961, le nombre de bénéficiaires représente la moyenne annuelle pour la période considérée</t>
  </si>
  <si>
    <t>La catégorie « enfants à charge » devient « nombre de dépendant » à partir de 1961 dans l'Annuaire du Québec 1970.</t>
  </si>
  <si>
    <t>À partir de 1961, la catégorie « Montant payés en allocation » devient « déboursés totaux » dans l'Annuaire du Québec 1970. L'année civile a été remplacée par l'année fiscale, du 1er avril au 31 mars de chaque année.</t>
  </si>
  <si>
    <t>Ces données viennent du rapport sur la mise à exécution de la Loi des pensions de vieillesse, de la Loi de l'assistance aux aveugles et de la Loi de l'assistance aux mères nécessiteuses</t>
  </si>
  <si>
    <t>Compilation à partir du Rapport sur la mise à exécution de la Loi des pensions de vieillesse, de la Loi de l'assistance aux aveugles et de la Loi de l'assistance aux mères nécessiteuses jusqu'en 1960, puis Annuaire du Québec 1970 pour 1961-1969.</t>
  </si>
  <si>
    <t>Compilation à partir des Annuaires statistiques du Québec et, pour 1952 à 1959, Rapport sur la mise à exécution de la Loi des pensions de vieillesse, de la Loi de l'assistance aux aveugles et de la Loi de l'assistance aux mères nécessiteuses.... Estimations pour les années manquantes: 1941, 1947, 1951, 1960.</t>
  </si>
  <si>
    <t>Donnée tirée de Vaillancourt, Yves. 1988. « Chapitre 6: L’assistance aux mères nécessiteuses ». L'évolution des politiques sociales au Québec, 1940-1960. Montréal: Presses de l'Université de Montréal, p. 281.</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</si>
</sst>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0\ [$$-C0C]"/>
    <numFmt numFmtId="165" formatCode="#,##0\ &quot;$&quot;_);\(#,##0\ &quot;$&quot;\)"/>
    <numFmt numFmtId="166" formatCode="#,##0\ &quot;$&quot;"/>
    <numFmt numFmtId="167" formatCode="#,##0.00\ &quot;$&quot;"/>
    <numFmt numFmtId="168" formatCode="0.0"/>
    <numFmt numFmtId="169" formatCode="0.0%"/>
    <numFmt numFmtId="170" formatCode="#,##0.00\ &quot;$&quot;_);\(#,##0.00\ &quot;$&quot;\)"/>
  </numFmts>
  <fonts count="19">
    <font>
      <sz val="10.0"/>
      <color rgb="FF000000"/>
      <name val="Arial"/>
      <scheme val="minor"/>
    </font>
    <font>
      <b/>
      <sz val="10.0"/>
      <color rgb="FF1F1F1F"/>
      <name val="Calibri"/>
    </font>
    <font>
      <sz val="10.0"/>
      <color theme="1"/>
      <name val="Calibri"/>
    </font>
    <font>
      <b/>
      <sz val="10.0"/>
      <color theme="1"/>
      <name val="Calibri"/>
    </font>
    <font>
      <i/>
      <sz val="10.0"/>
      <color rgb="FF333333"/>
      <name val="Calibri"/>
    </font>
    <font>
      <b/>
      <u/>
      <sz val="10.0"/>
      <color rgb="FF000000"/>
      <name val="Calibri"/>
    </font>
    <font>
      <sz val="10.0"/>
      <color rgb="FF000000"/>
      <name val="Calibri"/>
    </font>
    <font>
      <b/>
      <sz val="10.0"/>
      <color rgb="FF000000"/>
      <name val="Calibri"/>
    </font>
    <font>
      <color theme="1"/>
      <name val="Calibri"/>
    </font>
    <font>
      <b/>
      <color theme="1"/>
      <name val="&quot;aptos narrow&quot;"/>
    </font>
    <font>
      <b/>
      <color theme="1"/>
      <name val="Arial"/>
    </font>
    <font>
      <color theme="1"/>
      <name val="Arial"/>
    </font>
    <font>
      <color theme="1"/>
      <name val="&quot;aptos narrow&quot;"/>
    </font>
    <font>
      <b/>
      <color theme="1"/>
      <name val="Arial"/>
      <scheme val="minor"/>
    </font>
    <font/>
    <font>
      <color theme="1"/>
      <name val="Arial"/>
      <scheme val="minor"/>
    </font>
    <font>
      <sz val="10.0"/>
      <color theme="1"/>
      <name val="Arial"/>
    </font>
    <font>
      <sz val="10.0"/>
      <color rgb="FF1F1F1F"/>
      <name val="Arial"/>
    </font>
    <font>
      <sz val="10.0"/>
      <color rgb="FF000000"/>
      <name val="Arial"/>
    </font>
  </fonts>
  <fills count="6">
    <fill>
      <patternFill patternType="none"/>
    </fill>
    <fill>
      <patternFill patternType="lightGray"/>
    </fill>
    <fill>
      <patternFill patternType="solid">
        <fgColor rgb="FFFFFFFF"/>
        <bgColor rgb="FFFFFFFF"/>
      </patternFill>
    </fill>
    <fill>
      <patternFill patternType="solid">
        <fgColor rgb="FFF5F5F5"/>
        <bgColor rgb="FFF5F5F5"/>
      </patternFill>
    </fill>
    <fill>
      <patternFill patternType="solid">
        <fgColor rgb="FFCCCCCC"/>
        <bgColor rgb="FFCCCCCC"/>
      </patternFill>
    </fill>
    <fill>
      <patternFill patternType="solid">
        <fgColor rgb="FFD9D9D9"/>
        <bgColor rgb="FFD9D9D9"/>
      </patternFill>
    </fill>
  </fills>
  <borders count="24">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top style="thin">
        <color rgb="FF000000"/>
      </top>
    </border>
    <border>
      <top style="thin">
        <color rgb="FF000000"/>
      </top>
    </border>
    <border>
      <right style="medium">
        <color rgb="FF000000"/>
      </right>
      <top style="thin">
        <color rgb="FF000000"/>
      </top>
    </border>
  </borders>
  <cellStyleXfs count="1">
    <xf borderId="0" fillId="0" fontId="0" numFmtId="0" applyAlignment="1" applyFont="1"/>
  </cellStyleXfs>
  <cellXfs count="96">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Font="1"/>
    <xf borderId="0" fillId="0" fontId="2" numFmtId="0" xfId="0" applyAlignment="1" applyFont="1">
      <alignment readingOrder="0"/>
    </xf>
    <xf borderId="0" fillId="0" fontId="3" numFmtId="0" xfId="0" applyAlignment="1" applyFont="1">
      <alignment readingOrder="0"/>
    </xf>
    <xf borderId="0" fillId="3" fontId="4" numFmtId="0" xfId="0" applyAlignment="1" applyFill="1" applyFont="1">
      <alignment readingOrder="0"/>
    </xf>
    <xf borderId="0" fillId="0" fontId="5" numFmtId="0" xfId="0" applyAlignment="1" applyFont="1">
      <alignment readingOrder="0"/>
    </xf>
    <xf borderId="0" fillId="0" fontId="6" numFmtId="0" xfId="0" applyFont="1"/>
    <xf borderId="0" fillId="0" fontId="7" numFmtId="0" xfId="0" applyAlignment="1" applyFont="1">
      <alignment readingOrder="0"/>
    </xf>
    <xf borderId="0" fillId="0" fontId="6" numFmtId="0" xfId="0" applyAlignment="1" applyFont="1">
      <alignment horizontal="center" shrinkToFit="0" wrapText="1"/>
    </xf>
    <xf borderId="0" fillId="0" fontId="6" numFmtId="0" xfId="0" applyAlignment="1" applyFont="1">
      <alignment shrinkToFit="0" vertical="bottom" wrapText="1"/>
    </xf>
    <xf borderId="0" fillId="0" fontId="6" numFmtId="0" xfId="0" applyAlignment="1" applyFont="1">
      <alignment readingOrder="0" shrinkToFit="0" wrapText="1"/>
    </xf>
    <xf borderId="0" fillId="0" fontId="6" numFmtId="0" xfId="0" applyAlignment="1" applyFont="1">
      <alignment readingOrder="0" shrinkToFit="0" vertical="bottom" wrapText="1"/>
    </xf>
    <xf borderId="0" fillId="0" fontId="6" numFmtId="0" xfId="0" applyAlignment="1" applyFont="1">
      <alignment shrinkToFit="0" wrapText="1"/>
    </xf>
    <xf borderId="0" fillId="0" fontId="6" numFmtId="0" xfId="0" applyAlignment="1" applyFont="1">
      <alignment vertical="bottom"/>
    </xf>
    <xf borderId="0" fillId="0" fontId="7" numFmtId="0" xfId="0" applyAlignment="1" applyFont="1">
      <alignment readingOrder="0" vertical="bottom"/>
    </xf>
    <xf borderId="0" fillId="0" fontId="6" numFmtId="0" xfId="0" applyAlignment="1" applyFont="1">
      <alignment shrinkToFit="0" vertical="bottom" wrapText="0"/>
    </xf>
    <xf borderId="0" fillId="0" fontId="6" numFmtId="0" xfId="0" applyAlignment="1" applyFont="1">
      <alignment readingOrder="0"/>
    </xf>
    <xf borderId="0" fillId="0" fontId="8" numFmtId="0" xfId="0" applyFont="1"/>
    <xf borderId="1" fillId="0" fontId="9" numFmtId="0" xfId="0" applyAlignment="1" applyBorder="1" applyFont="1">
      <alignment shrinkToFit="0" wrapText="1"/>
    </xf>
    <xf borderId="2" fillId="4" fontId="9" numFmtId="0" xfId="0" applyAlignment="1" applyBorder="1" applyFill="1" applyFont="1">
      <alignment shrinkToFit="0" wrapText="1"/>
    </xf>
    <xf borderId="2" fillId="0" fontId="10" numFmtId="0" xfId="0" applyAlignment="1" applyBorder="1" applyFont="1">
      <alignment readingOrder="0" shrinkToFit="0" wrapText="1"/>
    </xf>
    <xf borderId="2" fillId="4" fontId="11" numFmtId="0" xfId="0" applyAlignment="1" applyBorder="1" applyFont="1">
      <alignment horizontal="center" readingOrder="0" shrinkToFit="0" wrapText="1"/>
    </xf>
    <xf borderId="2" fillId="0" fontId="10" numFmtId="0" xfId="0" applyAlignment="1" applyBorder="1" applyFont="1">
      <alignment horizontal="center" readingOrder="0" shrinkToFit="0" wrapText="1"/>
    </xf>
    <xf borderId="2" fillId="0" fontId="9" numFmtId="0" xfId="0" applyAlignment="1" applyBorder="1" applyFont="1">
      <alignment horizontal="center" shrinkToFit="0" wrapText="1"/>
    </xf>
    <xf borderId="2" fillId="0" fontId="9" numFmtId="164" xfId="0" applyAlignment="1" applyBorder="1" applyFont="1" applyNumberFormat="1">
      <alignment shrinkToFit="0" wrapText="1"/>
    </xf>
    <xf borderId="2" fillId="0" fontId="10" numFmtId="0" xfId="0" applyAlignment="1" applyBorder="1" applyFont="1">
      <alignment shrinkToFit="0" wrapText="1"/>
    </xf>
    <xf borderId="2" fillId="0" fontId="10" numFmtId="164" xfId="0" applyAlignment="1" applyBorder="1" applyFont="1" applyNumberFormat="1">
      <alignment horizontal="center" readingOrder="0" shrinkToFit="0" wrapText="1"/>
    </xf>
    <xf borderId="2" fillId="4" fontId="10" numFmtId="164" xfId="0" applyAlignment="1" applyBorder="1" applyFont="1" applyNumberFormat="1">
      <alignment horizontal="center" readingOrder="0" shrinkToFit="0" wrapText="1"/>
    </xf>
    <xf borderId="2" fillId="0" fontId="9" numFmtId="164" xfId="0" applyAlignment="1" applyBorder="1" applyFont="1" applyNumberFormat="1">
      <alignment horizontal="center" shrinkToFit="0" wrapText="1"/>
    </xf>
    <xf borderId="3" fillId="0" fontId="10" numFmtId="164" xfId="0" applyAlignment="1" applyBorder="1" applyFont="1" applyNumberFormat="1">
      <alignment horizontal="center" readingOrder="0" shrinkToFit="0" wrapText="1"/>
    </xf>
    <xf borderId="1" fillId="0" fontId="10" numFmtId="0" xfId="0" applyAlignment="1" applyBorder="1" applyFont="1">
      <alignment horizontal="center" readingOrder="0" shrinkToFit="0" wrapText="1"/>
    </xf>
    <xf borderId="4" fillId="0" fontId="12" numFmtId="0" xfId="0" applyAlignment="1" applyBorder="1" applyFont="1">
      <alignment horizontal="right" shrinkToFit="0" wrapText="1"/>
    </xf>
    <xf borderId="5" fillId="4" fontId="12" numFmtId="0" xfId="0" applyAlignment="1" applyBorder="1" applyFont="1">
      <alignment horizontal="right" shrinkToFit="0" wrapText="1"/>
    </xf>
    <xf borderId="5" fillId="0" fontId="12" numFmtId="1" xfId="0" applyAlignment="1" applyBorder="1" applyFont="1" applyNumberFormat="1">
      <alignment horizontal="center" shrinkToFit="0" wrapText="1"/>
    </xf>
    <xf borderId="5" fillId="4" fontId="11" numFmtId="1" xfId="0" applyAlignment="1" applyBorder="1" applyFont="1" applyNumberFormat="1">
      <alignment horizontal="center" readingOrder="0" shrinkToFit="0" wrapText="1"/>
    </xf>
    <xf borderId="5" fillId="0" fontId="12" numFmtId="3" xfId="0" applyAlignment="1" applyBorder="1" applyFont="1" applyNumberFormat="1">
      <alignment horizontal="center" shrinkToFit="0" wrapText="1"/>
    </xf>
    <xf borderId="5" fillId="4" fontId="12" numFmtId="3" xfId="0" applyAlignment="1" applyBorder="1" applyFont="1" applyNumberFormat="1">
      <alignment horizontal="center" shrinkToFit="0" wrapText="1"/>
    </xf>
    <xf borderId="5" fillId="0" fontId="12" numFmtId="10" xfId="0" applyAlignment="1" applyBorder="1" applyFont="1" applyNumberFormat="1">
      <alignment horizontal="center" shrinkToFit="0" wrapText="1"/>
    </xf>
    <xf borderId="5" fillId="0" fontId="12" numFmtId="165" xfId="0" applyAlignment="1" applyBorder="1" applyFont="1" applyNumberFormat="1">
      <alignment horizontal="center" shrinkToFit="0" wrapText="1"/>
    </xf>
    <xf borderId="5" fillId="0" fontId="11" numFmtId="166" xfId="0" applyAlignment="1" applyBorder="1" applyFont="1" applyNumberFormat="1">
      <alignment horizontal="center" shrinkToFit="0" wrapText="1"/>
    </xf>
    <xf borderId="5" fillId="4" fontId="11" numFmtId="49" xfId="0" applyAlignment="1" applyBorder="1" applyFont="1" applyNumberFormat="1">
      <alignment horizontal="center" shrinkToFit="0" wrapText="1"/>
    </xf>
    <xf borderId="5" fillId="0" fontId="11" numFmtId="167" xfId="0" applyAlignment="1" applyBorder="1" applyFont="1" applyNumberFormat="1">
      <alignment horizontal="center" readingOrder="0" shrinkToFit="0" wrapText="1"/>
    </xf>
    <xf borderId="5" fillId="4" fontId="11" numFmtId="49" xfId="0" applyAlignment="1" applyBorder="1" applyFont="1" applyNumberFormat="1">
      <alignment horizontal="center" readingOrder="0" shrinkToFit="0" wrapText="1"/>
    </xf>
    <xf borderId="5" fillId="0" fontId="11" numFmtId="167" xfId="0" applyAlignment="1" applyBorder="1" applyFont="1" applyNumberFormat="1">
      <alignment horizontal="center" shrinkToFit="0" wrapText="1"/>
    </xf>
    <xf borderId="5" fillId="0" fontId="12" numFmtId="0" xfId="0" applyBorder="1" applyFont="1"/>
    <xf borderId="5" fillId="0" fontId="12" numFmtId="168" xfId="0" applyAlignment="1" applyBorder="1" applyFont="1" applyNumberFormat="1">
      <alignment horizontal="right" vertical="bottom"/>
    </xf>
    <xf borderId="5" fillId="0" fontId="12" numFmtId="3" xfId="0" applyAlignment="1" applyBorder="1" applyFont="1" applyNumberFormat="1">
      <alignment horizontal="right" vertical="bottom"/>
    </xf>
    <xf borderId="5" fillId="0" fontId="12" numFmtId="3" xfId="0" applyAlignment="1" applyBorder="1" applyFont="1" applyNumberFormat="1">
      <alignment vertical="bottom"/>
    </xf>
    <xf borderId="5" fillId="4" fontId="11" numFmtId="167" xfId="0" applyAlignment="1" applyBorder="1" applyFont="1" applyNumberFormat="1">
      <alignment horizontal="center" shrinkToFit="0" wrapText="1"/>
    </xf>
    <xf borderId="5" fillId="0" fontId="12" numFmtId="169" xfId="0" applyAlignment="1" applyBorder="1" applyFont="1" applyNumberFormat="1">
      <alignment horizontal="right" vertical="bottom"/>
    </xf>
    <xf borderId="5" fillId="4" fontId="12" numFmtId="1" xfId="0" applyAlignment="1" applyBorder="1" applyFont="1" applyNumberFormat="1">
      <alignment horizontal="center" shrinkToFit="0" wrapText="1"/>
    </xf>
    <xf borderId="5" fillId="0" fontId="12" numFmtId="166" xfId="0" applyAlignment="1" applyBorder="1" applyFont="1" applyNumberFormat="1">
      <alignment horizontal="center"/>
    </xf>
    <xf borderId="5" fillId="4" fontId="12" numFmtId="49" xfId="0" applyAlignment="1" applyBorder="1" applyFont="1" applyNumberFormat="1">
      <alignment horizontal="center"/>
    </xf>
    <xf borderId="5" fillId="0" fontId="12" numFmtId="1" xfId="0" applyAlignment="1" applyBorder="1" applyFont="1" applyNumberFormat="1">
      <alignment horizontal="center"/>
    </xf>
    <xf borderId="5" fillId="4" fontId="12" numFmtId="1" xfId="0" applyAlignment="1" applyBorder="1" applyFont="1" applyNumberFormat="1">
      <alignment horizontal="center"/>
    </xf>
    <xf borderId="5" fillId="4" fontId="11" numFmtId="49" xfId="0" applyAlignment="1" applyBorder="1" applyFont="1" applyNumberFormat="1">
      <alignment horizontal="center" readingOrder="0"/>
    </xf>
    <xf borderId="5" fillId="0" fontId="12" numFmtId="3" xfId="0" applyAlignment="1" applyBorder="1" applyFont="1" applyNumberFormat="1">
      <alignment horizontal="center"/>
    </xf>
    <xf borderId="5" fillId="4" fontId="12" numFmtId="3" xfId="0" applyAlignment="1" applyBorder="1" applyFont="1" applyNumberFormat="1">
      <alignment horizontal="center"/>
    </xf>
    <xf borderId="5" fillId="0" fontId="12" numFmtId="170" xfId="0" applyAlignment="1" applyBorder="1" applyFont="1" applyNumberFormat="1">
      <alignment horizontal="center" shrinkToFit="0" wrapText="1"/>
    </xf>
    <xf borderId="5" fillId="4" fontId="12" numFmtId="170" xfId="0" applyAlignment="1" applyBorder="1" applyFont="1" applyNumberFormat="1">
      <alignment horizontal="center" shrinkToFit="0" wrapText="1"/>
    </xf>
    <xf borderId="5" fillId="4" fontId="11" numFmtId="0" xfId="0" applyAlignment="1" applyBorder="1" applyFont="1">
      <alignment horizontal="right" readingOrder="0" shrinkToFit="0" wrapText="1"/>
    </xf>
    <xf borderId="5" fillId="4" fontId="11" numFmtId="3" xfId="0" applyAlignment="1" applyBorder="1" applyFont="1" applyNumberFormat="1">
      <alignment horizontal="center" readingOrder="0" shrinkToFit="0" wrapText="1"/>
    </xf>
    <xf borderId="5" fillId="0" fontId="12" numFmtId="165" xfId="0" applyAlignment="1" applyBorder="1" applyFont="1" applyNumberFormat="1">
      <alignment horizontal="center"/>
    </xf>
    <xf borderId="6" fillId="5" fontId="13" numFmtId="0" xfId="0" applyAlignment="1" applyBorder="1" applyFill="1" applyFont="1">
      <alignment horizontal="center" readingOrder="0"/>
    </xf>
    <xf borderId="7" fillId="0" fontId="14" numFmtId="0" xfId="0" applyBorder="1" applyFont="1"/>
    <xf borderId="8" fillId="0" fontId="14" numFmtId="0" xfId="0" applyBorder="1" applyFont="1"/>
    <xf borderId="9" fillId="0" fontId="15" numFmtId="0" xfId="0" applyAlignment="1" applyBorder="1" applyFont="1">
      <alignment horizontal="center"/>
    </xf>
    <xf borderId="10" fillId="0" fontId="15" numFmtId="0" xfId="0" applyAlignment="1" applyBorder="1" applyFont="1">
      <alignment horizontal="center" readingOrder="0" shrinkToFit="0" wrapText="1"/>
    </xf>
    <xf borderId="11" fillId="0" fontId="14" numFmtId="0" xfId="0" applyBorder="1" applyFont="1"/>
    <xf borderId="12" fillId="0" fontId="14" numFmtId="0" xfId="0" applyBorder="1" applyFont="1"/>
    <xf borderId="13" fillId="0" fontId="15" numFmtId="0" xfId="0" applyAlignment="1" applyBorder="1" applyFont="1">
      <alignment horizontal="center"/>
    </xf>
    <xf borderId="14" fillId="0" fontId="15" numFmtId="0" xfId="0" applyAlignment="1" applyBorder="1" applyFont="1">
      <alignment horizontal="center" readingOrder="0" shrinkToFit="0" wrapText="1"/>
    </xf>
    <xf borderId="15" fillId="0" fontId="14" numFmtId="0" xfId="0" applyBorder="1" applyFont="1"/>
    <xf borderId="16" fillId="0" fontId="14" numFmtId="0" xfId="0" applyBorder="1" applyFont="1"/>
    <xf borderId="0" fillId="0" fontId="13" numFmtId="0" xfId="0" applyAlignment="1" applyFont="1">
      <alignment horizontal="center" readingOrder="0"/>
    </xf>
    <xf borderId="9" fillId="0" fontId="16" numFmtId="0" xfId="0" applyAlignment="1" applyBorder="1" applyFont="1">
      <alignment horizontal="center" shrinkToFit="0" wrapText="1"/>
    </xf>
    <xf borderId="10" fillId="0" fontId="16" numFmtId="0" xfId="0" applyBorder="1" applyFont="1"/>
    <xf borderId="17" fillId="0" fontId="16" numFmtId="0" xfId="0" applyAlignment="1" applyBorder="1" applyFont="1">
      <alignment horizontal="center" shrinkToFit="0" wrapText="1"/>
    </xf>
    <xf borderId="18" fillId="0" fontId="16" numFmtId="0" xfId="0" applyAlignment="1" applyBorder="1" applyFont="1">
      <alignment shrinkToFit="0" wrapText="1"/>
    </xf>
    <xf borderId="3" fillId="0" fontId="14" numFmtId="0" xfId="0" applyBorder="1" applyFont="1"/>
    <xf borderId="19" fillId="0" fontId="14" numFmtId="0" xfId="0" applyBorder="1" applyFont="1"/>
    <xf borderId="18" fillId="0" fontId="16" numFmtId="0" xfId="0" applyAlignment="1" applyBorder="1" applyFont="1">
      <alignment readingOrder="0" shrinkToFit="0" wrapText="1"/>
    </xf>
    <xf borderId="17" fillId="0" fontId="16" numFmtId="0" xfId="0" applyAlignment="1" applyBorder="1" applyFont="1">
      <alignment horizontal="center" readingOrder="0" vertical="bottom"/>
    </xf>
    <xf borderId="18" fillId="0" fontId="17" numFmtId="0" xfId="0" applyAlignment="1" applyBorder="1" applyFont="1">
      <alignment readingOrder="0"/>
    </xf>
    <xf borderId="18" fillId="0" fontId="16" numFmtId="0" xfId="0" applyAlignment="1" applyBorder="1" applyFont="1">
      <alignment readingOrder="0" shrinkToFit="0" vertical="bottom" wrapText="1"/>
    </xf>
    <xf borderId="20" fillId="0" fontId="16" numFmtId="0" xfId="0" applyAlignment="1" applyBorder="1" applyFont="1">
      <alignment horizontal="center" readingOrder="0" vertical="bottom"/>
    </xf>
    <xf borderId="21" fillId="0" fontId="18" numFmtId="0" xfId="0" applyAlignment="1" applyBorder="1" applyFont="1">
      <alignment horizontal="left" readingOrder="0" shrinkToFit="0" wrapText="1"/>
    </xf>
    <xf borderId="22" fillId="0" fontId="14" numFmtId="0" xfId="0" applyBorder="1" applyFont="1"/>
    <xf borderId="23" fillId="0" fontId="14" numFmtId="0" xfId="0" applyBorder="1" applyFont="1"/>
    <xf borderId="13" fillId="0" fontId="16" numFmtId="0" xfId="0" applyAlignment="1" applyBorder="1" applyFont="1">
      <alignment horizontal="center" readingOrder="0" vertical="bottom"/>
    </xf>
    <xf borderId="14" fillId="0" fontId="18" numFmtId="0" xfId="0" applyAlignment="1" applyBorder="1" applyFont="1">
      <alignment horizontal="left" readingOrder="0" shrinkToFit="0" wrapText="1"/>
    </xf>
    <xf borderId="0" fillId="0" fontId="16" numFmtId="0" xfId="0" applyAlignment="1" applyFont="1">
      <alignment horizontal="center" readingOrder="0" vertical="bottom"/>
    </xf>
    <xf borderId="0" fillId="0" fontId="18" numFmtId="0" xfId="0" applyAlignment="1" applyFont="1">
      <alignment horizontal="left" readingOrder="0" shrinkToFit="0" wrapText="1"/>
    </xf>
    <xf borderId="0" fillId="0" fontId="12" numFmtId="0" xfId="0" applyAlignment="1" applyFont="1">
      <alignment vertical="bottom"/>
    </xf>
    <xf borderId="0" fillId="0" fontId="11"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c r="C1" s="2"/>
      <c r="D1" s="2"/>
      <c r="E1" s="2"/>
      <c r="F1" s="2"/>
      <c r="G1" s="2"/>
      <c r="H1" s="2"/>
      <c r="I1" s="2"/>
      <c r="J1" s="2"/>
    </row>
    <row r="2">
      <c r="A2" s="2"/>
      <c r="B2" s="2"/>
      <c r="C2" s="2"/>
      <c r="D2" s="2"/>
      <c r="E2" s="2"/>
      <c r="F2" s="2"/>
      <c r="G2" s="2"/>
      <c r="H2" s="2"/>
      <c r="I2" s="2"/>
      <c r="J2" s="2"/>
    </row>
    <row r="3">
      <c r="A3" s="3" t="s">
        <v>1</v>
      </c>
      <c r="B3" s="2"/>
      <c r="C3" s="2"/>
      <c r="D3" s="2"/>
      <c r="E3" s="2"/>
      <c r="F3" s="2"/>
      <c r="G3" s="2"/>
      <c r="H3" s="2"/>
      <c r="I3" s="2"/>
      <c r="J3" s="2"/>
    </row>
    <row r="4">
      <c r="A4" s="2"/>
      <c r="B4" s="2"/>
      <c r="C4" s="2"/>
      <c r="D4" s="2"/>
      <c r="E4" s="2"/>
      <c r="F4" s="2"/>
      <c r="G4" s="2"/>
      <c r="H4" s="2"/>
      <c r="I4" s="2"/>
      <c r="J4" s="2"/>
    </row>
    <row r="5">
      <c r="A5" s="3" t="s">
        <v>2</v>
      </c>
      <c r="B5" s="2"/>
      <c r="C5" s="2"/>
      <c r="D5" s="2"/>
      <c r="E5" s="2"/>
      <c r="F5" s="2"/>
      <c r="G5" s="2"/>
      <c r="H5" s="2"/>
      <c r="I5" s="2"/>
      <c r="J5" s="2"/>
    </row>
    <row r="6">
      <c r="A6" s="2"/>
      <c r="B6" s="2"/>
      <c r="C6" s="2"/>
      <c r="D6" s="2"/>
      <c r="E6" s="2"/>
      <c r="F6" s="2"/>
      <c r="G6" s="2"/>
      <c r="H6" s="2"/>
      <c r="I6" s="2"/>
      <c r="J6" s="2"/>
    </row>
    <row r="7">
      <c r="A7" s="2"/>
      <c r="B7" s="2"/>
      <c r="C7" s="2"/>
      <c r="D7" s="2"/>
      <c r="E7" s="2"/>
      <c r="F7" s="2"/>
      <c r="G7" s="2"/>
      <c r="H7" s="2"/>
      <c r="I7" s="2"/>
      <c r="J7" s="2"/>
    </row>
    <row r="8">
      <c r="A8" s="4" t="s">
        <v>3</v>
      </c>
      <c r="B8" s="2"/>
      <c r="C8" s="2"/>
      <c r="D8" s="2"/>
      <c r="E8" s="2"/>
      <c r="F8" s="2"/>
      <c r="G8" s="2"/>
      <c r="H8" s="2"/>
      <c r="I8" s="2"/>
      <c r="J8" s="2"/>
    </row>
    <row r="9">
      <c r="A9" s="2"/>
      <c r="B9" s="2"/>
      <c r="C9" s="2"/>
      <c r="D9" s="2"/>
      <c r="E9" s="2"/>
      <c r="F9" s="2"/>
      <c r="G9" s="2"/>
      <c r="H9" s="2"/>
      <c r="I9" s="2"/>
      <c r="J9" s="2"/>
    </row>
    <row r="10">
      <c r="A10" s="5" t="s">
        <v>4</v>
      </c>
      <c r="B10" s="2"/>
      <c r="C10" s="2"/>
      <c r="D10" s="2"/>
      <c r="E10" s="2"/>
      <c r="F10" s="2"/>
      <c r="G10" s="2"/>
      <c r="H10" s="2"/>
      <c r="I10" s="2"/>
      <c r="J10" s="2"/>
    </row>
    <row r="11">
      <c r="A11" s="2"/>
      <c r="B11" s="2"/>
      <c r="C11" s="2"/>
      <c r="D11" s="2"/>
      <c r="E11" s="2"/>
      <c r="F11" s="2"/>
      <c r="G11" s="2"/>
      <c r="H11" s="2"/>
      <c r="I11" s="2"/>
      <c r="J11" s="2"/>
    </row>
    <row r="12">
      <c r="A12" s="2"/>
      <c r="B12" s="2"/>
      <c r="C12" s="2"/>
      <c r="D12" s="2"/>
      <c r="E12" s="2"/>
      <c r="F12" s="2"/>
      <c r="G12" s="2"/>
      <c r="H12" s="2"/>
      <c r="I12" s="2"/>
      <c r="J12" s="2"/>
    </row>
    <row r="13">
      <c r="A13" s="2"/>
      <c r="B13" s="2"/>
      <c r="C13" s="2"/>
      <c r="D13" s="2"/>
      <c r="E13" s="2"/>
      <c r="F13" s="2"/>
      <c r="G13" s="2"/>
      <c r="H13" s="2"/>
      <c r="I13" s="2"/>
      <c r="J13" s="2"/>
    </row>
    <row r="14">
      <c r="A14" s="6" t="s">
        <v>5</v>
      </c>
      <c r="B14" s="7"/>
      <c r="C14" s="7"/>
      <c r="D14" s="7"/>
      <c r="E14" s="7"/>
      <c r="F14" s="7"/>
      <c r="G14" s="7"/>
      <c r="H14" s="7"/>
      <c r="I14" s="7"/>
      <c r="J14" s="7"/>
    </row>
    <row r="15">
      <c r="A15" s="7"/>
      <c r="B15" s="7"/>
      <c r="C15" s="7"/>
      <c r="D15" s="7"/>
      <c r="E15" s="7"/>
      <c r="F15" s="7"/>
      <c r="G15" s="7"/>
      <c r="H15" s="7"/>
      <c r="I15" s="7"/>
      <c r="J15" s="7"/>
    </row>
    <row r="16">
      <c r="A16" s="8" t="s">
        <v>6</v>
      </c>
      <c r="B16" s="7"/>
      <c r="C16" s="7"/>
      <c r="D16" s="7"/>
      <c r="E16" s="7"/>
      <c r="F16" s="7"/>
      <c r="G16" s="7"/>
      <c r="H16" s="7"/>
      <c r="I16" s="7"/>
      <c r="J16" s="7"/>
    </row>
    <row r="17">
      <c r="A17" s="9">
        <v>1939.0</v>
      </c>
      <c r="B17" s="10" t="s">
        <v>7</v>
      </c>
    </row>
    <row r="18">
      <c r="A18" s="9">
        <v>1940.0</v>
      </c>
      <c r="B18" s="10" t="s">
        <v>8</v>
      </c>
    </row>
    <row r="19">
      <c r="A19" s="9">
        <v>1941.0</v>
      </c>
      <c r="B19" s="11" t="s">
        <v>9</v>
      </c>
    </row>
    <row r="20">
      <c r="A20" s="9">
        <v>1942.0</v>
      </c>
      <c r="B20" s="10" t="s">
        <v>10</v>
      </c>
    </row>
    <row r="21">
      <c r="A21" s="9">
        <v>1943.0</v>
      </c>
      <c r="B21" s="10" t="s">
        <v>11</v>
      </c>
    </row>
    <row r="22">
      <c r="A22" s="9">
        <v>1944.0</v>
      </c>
      <c r="B22" s="10" t="s">
        <v>12</v>
      </c>
    </row>
    <row r="23">
      <c r="A23" s="9">
        <v>1945.0</v>
      </c>
      <c r="B23" s="10" t="s">
        <v>13</v>
      </c>
    </row>
    <row r="24">
      <c r="A24" s="9">
        <v>1946.0</v>
      </c>
      <c r="B24" s="10" t="s">
        <v>14</v>
      </c>
    </row>
    <row r="25">
      <c r="A25" s="9">
        <v>1947.0</v>
      </c>
      <c r="B25" s="11" t="s">
        <v>15</v>
      </c>
    </row>
    <row r="26">
      <c r="A26" s="9">
        <v>1948.0</v>
      </c>
      <c r="B26" s="10" t="s">
        <v>16</v>
      </c>
    </row>
    <row r="27">
      <c r="A27" s="9">
        <v>1949.0</v>
      </c>
      <c r="B27" s="10" t="s">
        <v>17</v>
      </c>
    </row>
    <row r="28">
      <c r="A28" s="9">
        <v>1950.0</v>
      </c>
      <c r="B28" s="11" t="s">
        <v>18</v>
      </c>
    </row>
    <row r="29">
      <c r="A29" s="9">
        <v>1951.0</v>
      </c>
      <c r="B29" s="11" t="s">
        <v>19</v>
      </c>
    </row>
    <row r="30">
      <c r="A30" s="9">
        <v>1952.0</v>
      </c>
      <c r="B30" s="10" t="s">
        <v>20</v>
      </c>
    </row>
    <row r="31">
      <c r="A31" s="9">
        <v>1953.0</v>
      </c>
      <c r="B31" s="10" t="s">
        <v>21</v>
      </c>
    </row>
    <row r="32">
      <c r="A32" s="9">
        <v>1954.0</v>
      </c>
      <c r="B32" s="11" t="s">
        <v>22</v>
      </c>
    </row>
    <row r="33">
      <c r="A33" s="9">
        <v>1955.0</v>
      </c>
      <c r="B33" s="12" t="s">
        <v>22</v>
      </c>
    </row>
    <row r="34">
      <c r="A34" s="9">
        <v>1956.0</v>
      </c>
      <c r="B34" s="10" t="s">
        <v>23</v>
      </c>
    </row>
    <row r="35">
      <c r="A35" s="9">
        <v>1957.0</v>
      </c>
      <c r="B35" s="10" t="s">
        <v>24</v>
      </c>
    </row>
    <row r="36">
      <c r="A36" s="9">
        <v>1958.0</v>
      </c>
      <c r="B36" s="10" t="s">
        <v>25</v>
      </c>
    </row>
    <row r="37">
      <c r="A37" s="9">
        <v>1959.0</v>
      </c>
      <c r="B37" s="10" t="s">
        <v>26</v>
      </c>
    </row>
    <row r="38">
      <c r="A38" s="9">
        <v>1960.0</v>
      </c>
      <c r="B38" s="10" t="s">
        <v>27</v>
      </c>
    </row>
    <row r="39">
      <c r="A39" s="13" t="s">
        <v>28</v>
      </c>
      <c r="B39" s="13" t="s">
        <v>29</v>
      </c>
    </row>
    <row r="40">
      <c r="A40" s="14"/>
      <c r="B40" s="14"/>
      <c r="C40" s="14"/>
      <c r="D40" s="14"/>
      <c r="E40" s="14"/>
      <c r="F40" s="14"/>
      <c r="G40" s="14"/>
      <c r="H40" s="14"/>
      <c r="I40" s="14"/>
      <c r="J40" s="14"/>
    </row>
    <row r="41">
      <c r="A41" s="15" t="s">
        <v>30</v>
      </c>
      <c r="B41" s="16"/>
      <c r="C41" s="14"/>
      <c r="D41" s="14"/>
      <c r="E41" s="14"/>
      <c r="F41" s="14"/>
      <c r="G41" s="14"/>
      <c r="H41" s="14"/>
      <c r="I41" s="14"/>
      <c r="J41" s="14"/>
    </row>
    <row r="42">
      <c r="A42" s="11" t="s">
        <v>31</v>
      </c>
    </row>
    <row r="43">
      <c r="A43" s="7"/>
      <c r="B43" s="16"/>
      <c r="C43" s="14"/>
      <c r="D43" s="14"/>
      <c r="E43" s="14"/>
      <c r="F43" s="14"/>
      <c r="G43" s="14"/>
      <c r="H43" s="14"/>
      <c r="I43" s="14"/>
      <c r="J43" s="14"/>
    </row>
    <row r="44">
      <c r="A44" s="15" t="s">
        <v>32</v>
      </c>
      <c r="B44" s="16"/>
      <c r="C44" s="14"/>
      <c r="D44" s="14"/>
      <c r="E44" s="14"/>
      <c r="F44" s="14"/>
      <c r="G44" s="14"/>
      <c r="H44" s="14"/>
      <c r="I44" s="14"/>
      <c r="J44" s="14"/>
    </row>
    <row r="45">
      <c r="A45" s="17" t="s">
        <v>33</v>
      </c>
      <c r="B45" s="7"/>
      <c r="C45" s="7"/>
      <c r="D45" s="7"/>
      <c r="E45" s="7"/>
      <c r="F45" s="7"/>
      <c r="G45" s="7"/>
      <c r="H45" s="7"/>
      <c r="I45" s="7"/>
      <c r="J45" s="7"/>
    </row>
    <row r="46">
      <c r="A46" s="18"/>
      <c r="B46" s="18"/>
      <c r="C46" s="18"/>
      <c r="D46" s="18"/>
      <c r="E46" s="18"/>
      <c r="F46" s="18"/>
      <c r="G46" s="18"/>
      <c r="H46" s="18"/>
      <c r="I46" s="18"/>
      <c r="J46" s="18"/>
    </row>
    <row r="47">
      <c r="A47" s="18"/>
      <c r="B47" s="18"/>
      <c r="C47" s="18"/>
      <c r="D47" s="18"/>
      <c r="E47" s="18"/>
      <c r="F47" s="18"/>
      <c r="G47" s="18"/>
      <c r="H47" s="18"/>
      <c r="I47" s="18"/>
      <c r="J47" s="18"/>
    </row>
    <row r="48">
      <c r="A48" s="18"/>
      <c r="B48" s="18"/>
      <c r="C48" s="18"/>
      <c r="D48" s="18"/>
      <c r="E48" s="18"/>
      <c r="F48" s="18"/>
      <c r="G48" s="18"/>
      <c r="H48" s="18"/>
      <c r="I48" s="18"/>
      <c r="J48" s="18"/>
    </row>
    <row r="49">
      <c r="A49" s="18"/>
      <c r="B49" s="18"/>
      <c r="C49" s="18"/>
      <c r="D49" s="18"/>
      <c r="E49" s="18"/>
      <c r="F49" s="18"/>
      <c r="G49" s="18"/>
      <c r="H49" s="18"/>
      <c r="I49" s="18"/>
      <c r="J49" s="18"/>
    </row>
  </sheetData>
  <mergeCells count="24">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8:J38"/>
    <mergeCell ref="B39:J39"/>
    <mergeCell ref="A42:J42"/>
    <mergeCell ref="B31:J31"/>
    <mergeCell ref="B32:J32"/>
    <mergeCell ref="B33:J33"/>
    <mergeCell ref="B34:J34"/>
    <mergeCell ref="B35:J35"/>
    <mergeCell ref="B36:J36"/>
    <mergeCell ref="B37:J3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75"/>
    <col customWidth="1" min="4" max="4" width="2.88"/>
    <col customWidth="1" min="6" max="6" width="3.63"/>
    <col customWidth="1" min="10" max="10" width="5.63"/>
    <col customWidth="1" min="13" max="13" width="2.63"/>
    <col customWidth="1" min="18" max="18" width="13.75"/>
    <col customWidth="1" min="20" max="20" width="17.63"/>
    <col customWidth="1" min="21" max="21" width="25.0"/>
  </cols>
  <sheetData>
    <row r="1">
      <c r="A1" s="19" t="s">
        <v>34</v>
      </c>
      <c r="B1" s="20"/>
      <c r="C1" s="21" t="s">
        <v>35</v>
      </c>
      <c r="D1" s="22">
        <v>1.0</v>
      </c>
      <c r="E1" s="23" t="s">
        <v>36</v>
      </c>
      <c r="F1" s="22">
        <v>10.0</v>
      </c>
      <c r="G1" s="24" t="s">
        <v>37</v>
      </c>
      <c r="H1" s="25" t="s">
        <v>38</v>
      </c>
      <c r="I1" s="21" t="s">
        <v>39</v>
      </c>
      <c r="J1" s="22">
        <v>9.0</v>
      </c>
      <c r="K1" s="26" t="s">
        <v>40</v>
      </c>
      <c r="L1" s="27" t="s">
        <v>41</v>
      </c>
      <c r="M1" s="28"/>
      <c r="N1" s="27" t="s">
        <v>42</v>
      </c>
      <c r="O1" s="27" t="s">
        <v>43</v>
      </c>
      <c r="P1" s="29" t="s">
        <v>44</v>
      </c>
      <c r="Q1" s="29" t="s">
        <v>45</v>
      </c>
      <c r="R1" s="27" t="s">
        <v>46</v>
      </c>
      <c r="S1" s="30" t="s">
        <v>47</v>
      </c>
      <c r="T1" s="31" t="s">
        <v>48</v>
      </c>
      <c r="U1" s="31" t="s">
        <v>49</v>
      </c>
    </row>
    <row r="2">
      <c r="A2" s="32">
        <v>1939.0</v>
      </c>
      <c r="B2" s="33"/>
      <c r="C2" s="34">
        <v>4709.0</v>
      </c>
      <c r="D2" s="35"/>
      <c r="E2" s="36">
        <v>17529.0</v>
      </c>
      <c r="F2" s="37"/>
      <c r="G2" s="38">
        <f t="shared" ref="G2:G32" si="1">(E2+C2)/S2</f>
        <v>0.006884829721</v>
      </c>
      <c r="H2" s="39">
        <v>2064733.0</v>
      </c>
      <c r="I2" s="40">
        <v>2060145.0</v>
      </c>
      <c r="J2" s="41"/>
      <c r="K2" s="40">
        <f t="shared" ref="K2:K32" si="2">I2*100/R2</f>
        <v>26412115.38</v>
      </c>
      <c r="L2" s="42">
        <v>41.09</v>
      </c>
      <c r="M2" s="43" t="s">
        <v>50</v>
      </c>
      <c r="N2" s="44">
        <f t="shared" ref="N2:N32" si="3">L2*12</f>
        <v>493.08</v>
      </c>
      <c r="O2" s="44">
        <f t="shared" ref="O2:O32" si="4">N2*100/R2</f>
        <v>6321.538462</v>
      </c>
      <c r="P2" s="45"/>
      <c r="Q2" s="45"/>
      <c r="R2" s="46">
        <v>7.8</v>
      </c>
      <c r="S2" s="47">
        <v>3230000.0</v>
      </c>
      <c r="T2" s="48"/>
      <c r="U2" s="48"/>
    </row>
    <row r="3">
      <c r="A3" s="32">
        <v>1940.0</v>
      </c>
      <c r="B3" s="33"/>
      <c r="C3" s="34">
        <v>6283.0</v>
      </c>
      <c r="D3" s="35"/>
      <c r="E3" s="36">
        <v>20303.0</v>
      </c>
      <c r="F3" s="37"/>
      <c r="G3" s="38">
        <f t="shared" si="1"/>
        <v>0.008110433191</v>
      </c>
      <c r="H3" s="39">
        <v>4229459.0</v>
      </c>
      <c r="I3" s="40">
        <v>2156848.0</v>
      </c>
      <c r="J3" s="41"/>
      <c r="K3" s="40">
        <f t="shared" si="2"/>
        <v>25676761.9</v>
      </c>
      <c r="L3" s="44">
        <v>26.04</v>
      </c>
      <c r="M3" s="49"/>
      <c r="N3" s="44">
        <f t="shared" si="3"/>
        <v>312.48</v>
      </c>
      <c r="O3" s="44">
        <f t="shared" si="4"/>
        <v>3720</v>
      </c>
      <c r="P3" s="44">
        <f t="shared" ref="P3:P32" si="5">N3*C3/E3</f>
        <v>96.70057824</v>
      </c>
      <c r="Q3" s="44">
        <f t="shared" ref="Q3:Q32" si="6">P3*100/R3</f>
        <v>1151.19736</v>
      </c>
      <c r="R3" s="46">
        <v>8.4</v>
      </c>
      <c r="S3" s="47">
        <v>3278000.0</v>
      </c>
      <c r="T3" s="48"/>
      <c r="U3" s="48"/>
    </row>
    <row r="4">
      <c r="A4" s="32">
        <v>1941.0</v>
      </c>
      <c r="B4" s="33"/>
      <c r="C4" s="34">
        <v>7201.0</v>
      </c>
      <c r="D4" s="35"/>
      <c r="E4" s="36">
        <f>((E3/C3)+(E5/C5))/2*C4</f>
        <v>22792.05706</v>
      </c>
      <c r="F4" s="37"/>
      <c r="G4" s="38">
        <f t="shared" si="1"/>
        <v>0.009001517726</v>
      </c>
      <c r="H4" s="39">
        <f>H3+I4</f>
        <v>6521830</v>
      </c>
      <c r="I4" s="40">
        <v>2292371.0</v>
      </c>
      <c r="J4" s="41"/>
      <c r="K4" s="40">
        <f t="shared" si="2"/>
        <v>25756977.53</v>
      </c>
      <c r="L4" s="44">
        <v>27.65</v>
      </c>
      <c r="M4" s="49"/>
      <c r="N4" s="44">
        <f t="shared" si="3"/>
        <v>331.8</v>
      </c>
      <c r="O4" s="44">
        <f t="shared" si="4"/>
        <v>3728.089888</v>
      </c>
      <c r="P4" s="44">
        <f t="shared" si="5"/>
        <v>104.8300201</v>
      </c>
      <c r="Q4" s="44">
        <f t="shared" si="6"/>
        <v>1177.865394</v>
      </c>
      <c r="R4" s="46">
        <v>8.9</v>
      </c>
      <c r="S4" s="47">
        <v>3332000.0</v>
      </c>
      <c r="T4" s="47">
        <v>35036.0</v>
      </c>
      <c r="U4" s="50">
        <f>C4/T4</f>
        <v>0.2055314534</v>
      </c>
    </row>
    <row r="5">
      <c r="A5" s="32">
        <v>1942.0</v>
      </c>
      <c r="B5" s="33"/>
      <c r="C5" s="34">
        <v>8459.0</v>
      </c>
      <c r="D5" s="51"/>
      <c r="E5" s="36">
        <v>26213.0</v>
      </c>
      <c r="F5" s="37"/>
      <c r="G5" s="38">
        <f t="shared" si="1"/>
        <v>0.01022772861</v>
      </c>
      <c r="H5" s="39">
        <v>9241317.0</v>
      </c>
      <c r="I5" s="40">
        <v>2690212.0</v>
      </c>
      <c r="J5" s="41"/>
      <c r="K5" s="40">
        <f t="shared" si="2"/>
        <v>28927010.75</v>
      </c>
      <c r="L5" s="44">
        <v>29.17</v>
      </c>
      <c r="M5" s="49"/>
      <c r="N5" s="44">
        <f t="shared" si="3"/>
        <v>350.04</v>
      </c>
      <c r="O5" s="44">
        <f t="shared" si="4"/>
        <v>3763.870968</v>
      </c>
      <c r="P5" s="44">
        <f t="shared" si="5"/>
        <v>112.9587747</v>
      </c>
      <c r="Q5" s="44">
        <f t="shared" si="6"/>
        <v>1214.61048</v>
      </c>
      <c r="R5" s="46">
        <v>9.3</v>
      </c>
      <c r="S5" s="47">
        <v>3390000.0</v>
      </c>
      <c r="T5" s="48"/>
      <c r="U5" s="48"/>
    </row>
    <row r="6">
      <c r="A6" s="32">
        <v>1943.0</v>
      </c>
      <c r="B6" s="33"/>
      <c r="C6" s="34">
        <v>9088.0</v>
      </c>
      <c r="D6" s="51"/>
      <c r="E6" s="36">
        <v>28616.0</v>
      </c>
      <c r="F6" s="37"/>
      <c r="G6" s="38">
        <f t="shared" si="1"/>
        <v>0.01090656639</v>
      </c>
      <c r="H6" s="39">
        <v>1.2472335E7</v>
      </c>
      <c r="I6" s="40">
        <v>3195455.0</v>
      </c>
      <c r="J6" s="41"/>
      <c r="K6" s="40">
        <f t="shared" si="2"/>
        <v>33636368.42</v>
      </c>
      <c r="L6" s="44">
        <v>30.07</v>
      </c>
      <c r="M6" s="49"/>
      <c r="N6" s="44">
        <f t="shared" si="3"/>
        <v>360.84</v>
      </c>
      <c r="O6" s="44">
        <f t="shared" si="4"/>
        <v>3798.315789</v>
      </c>
      <c r="P6" s="44">
        <f t="shared" si="5"/>
        <v>114.5972155</v>
      </c>
      <c r="Q6" s="44">
        <f t="shared" si="6"/>
        <v>1206.286479</v>
      </c>
      <c r="R6" s="46">
        <v>9.5</v>
      </c>
      <c r="S6" s="47">
        <v>3457000.0</v>
      </c>
      <c r="T6" s="48"/>
      <c r="U6" s="48"/>
    </row>
    <row r="7">
      <c r="A7" s="32">
        <v>1944.0</v>
      </c>
      <c r="B7" s="33"/>
      <c r="C7" s="34">
        <v>10283.0</v>
      </c>
      <c r="D7" s="51"/>
      <c r="E7" s="36">
        <v>36408.0</v>
      </c>
      <c r="F7" s="37"/>
      <c r="G7" s="38">
        <f t="shared" si="1"/>
        <v>0.01334028571</v>
      </c>
      <c r="H7" s="39">
        <v>1.6170379E7</v>
      </c>
      <c r="I7" s="40">
        <v>3666225.0</v>
      </c>
      <c r="J7" s="41"/>
      <c r="K7" s="40">
        <f t="shared" si="2"/>
        <v>38591842.11</v>
      </c>
      <c r="L7" s="44">
        <v>30.79</v>
      </c>
      <c r="M7" s="49"/>
      <c r="N7" s="44">
        <f t="shared" si="3"/>
        <v>369.48</v>
      </c>
      <c r="O7" s="44">
        <f t="shared" si="4"/>
        <v>3889.263158</v>
      </c>
      <c r="P7" s="44">
        <f t="shared" si="5"/>
        <v>104.3551648</v>
      </c>
      <c r="Q7" s="44">
        <f t="shared" si="6"/>
        <v>1098.475419</v>
      </c>
      <c r="R7" s="46">
        <v>9.5</v>
      </c>
      <c r="S7" s="47">
        <v>3500000.0</v>
      </c>
      <c r="T7" s="48"/>
      <c r="U7" s="48"/>
    </row>
    <row r="8">
      <c r="A8" s="32">
        <v>1945.0</v>
      </c>
      <c r="B8" s="33"/>
      <c r="C8" s="34">
        <v>11080.0</v>
      </c>
      <c r="D8" s="51"/>
      <c r="E8" s="36">
        <v>33465.0</v>
      </c>
      <c r="F8" s="37"/>
      <c r="G8" s="38">
        <f t="shared" si="1"/>
        <v>0.01251264045</v>
      </c>
      <c r="H8" s="39">
        <v>2.0356687E7</v>
      </c>
      <c r="I8" s="40">
        <v>4132794.0</v>
      </c>
      <c r="J8" s="41"/>
      <c r="K8" s="40">
        <f t="shared" si="2"/>
        <v>43049937.5</v>
      </c>
      <c r="L8" s="44">
        <v>33.42</v>
      </c>
      <c r="M8" s="49"/>
      <c r="N8" s="44">
        <f t="shared" si="3"/>
        <v>401.04</v>
      </c>
      <c r="O8" s="44">
        <f t="shared" si="4"/>
        <v>4177.5</v>
      </c>
      <c r="P8" s="44">
        <f t="shared" si="5"/>
        <v>132.7812102</v>
      </c>
      <c r="Q8" s="44">
        <f t="shared" si="6"/>
        <v>1383.137606</v>
      </c>
      <c r="R8" s="46">
        <v>9.6</v>
      </c>
      <c r="S8" s="47">
        <v>3560000.0</v>
      </c>
      <c r="T8" s="48"/>
      <c r="U8" s="48"/>
    </row>
    <row r="9">
      <c r="A9" s="32">
        <v>1946.0</v>
      </c>
      <c r="B9" s="33"/>
      <c r="C9" s="34">
        <v>11647.0</v>
      </c>
      <c r="D9" s="51"/>
      <c r="E9" s="36">
        <v>32807.0</v>
      </c>
      <c r="F9" s="37"/>
      <c r="G9" s="38">
        <f t="shared" si="1"/>
        <v>0.01224965555</v>
      </c>
      <c r="H9" s="39">
        <v>2.4858288E7</v>
      </c>
      <c r="I9" s="52">
        <v>4664234.0</v>
      </c>
      <c r="J9" s="53"/>
      <c r="K9" s="40">
        <f t="shared" si="2"/>
        <v>46642340</v>
      </c>
      <c r="L9" s="44">
        <v>33.32</v>
      </c>
      <c r="M9" s="49"/>
      <c r="N9" s="44">
        <f t="shared" si="3"/>
        <v>399.84</v>
      </c>
      <c r="O9" s="44">
        <f t="shared" si="4"/>
        <v>3998.4</v>
      </c>
      <c r="P9" s="44">
        <f t="shared" si="5"/>
        <v>141.9494766</v>
      </c>
      <c r="Q9" s="44">
        <f t="shared" si="6"/>
        <v>1419.494766</v>
      </c>
      <c r="R9" s="46">
        <v>10.0</v>
      </c>
      <c r="S9" s="47">
        <v>3629000.0</v>
      </c>
      <c r="T9" s="48"/>
      <c r="U9" s="48"/>
    </row>
    <row r="10">
      <c r="A10" s="32">
        <v>1947.0</v>
      </c>
      <c r="B10" s="33"/>
      <c r="C10" s="54">
        <v>12009.0</v>
      </c>
      <c r="D10" s="55"/>
      <c r="E10" s="36">
        <f>((E9/C9)+(E11/C11))/2*C10</f>
        <v>33620.24409</v>
      </c>
      <c r="F10" s="37"/>
      <c r="G10" s="38">
        <f t="shared" si="1"/>
        <v>0.01229898763</v>
      </c>
      <c r="H10" s="39">
        <f>H9+I10</f>
        <v>29624575</v>
      </c>
      <c r="I10" s="52">
        <v>4766287.0</v>
      </c>
      <c r="J10" s="53"/>
      <c r="K10" s="40">
        <f t="shared" si="2"/>
        <v>43727403.67</v>
      </c>
      <c r="L10" s="44">
        <v>33.19</v>
      </c>
      <c r="M10" s="49"/>
      <c r="N10" s="44">
        <f t="shared" si="3"/>
        <v>398.28</v>
      </c>
      <c r="O10" s="44">
        <f t="shared" si="4"/>
        <v>3653.944954</v>
      </c>
      <c r="P10" s="44">
        <f t="shared" si="5"/>
        <v>142.2638249</v>
      </c>
      <c r="Q10" s="44">
        <f t="shared" si="6"/>
        <v>1305.172706</v>
      </c>
      <c r="R10" s="46">
        <v>10.9</v>
      </c>
      <c r="S10" s="47">
        <v>3710000.0</v>
      </c>
      <c r="T10" s="48"/>
      <c r="U10" s="48"/>
    </row>
    <row r="11">
      <c r="A11" s="32">
        <v>1948.0</v>
      </c>
      <c r="B11" s="33"/>
      <c r="C11" s="34">
        <v>12987.0</v>
      </c>
      <c r="D11" s="51"/>
      <c r="E11" s="36">
        <v>36135.0</v>
      </c>
      <c r="F11" s="37"/>
      <c r="G11" s="38">
        <f t="shared" si="1"/>
        <v>0.01296779303</v>
      </c>
      <c r="H11" s="39">
        <v>3.4762698E7</v>
      </c>
      <c r="I11" s="52">
        <v>5138122.0</v>
      </c>
      <c r="J11" s="53"/>
      <c r="K11" s="40">
        <f t="shared" si="2"/>
        <v>41104976</v>
      </c>
      <c r="L11" s="44">
        <v>33.09</v>
      </c>
      <c r="M11" s="49"/>
      <c r="N11" s="44">
        <f t="shared" si="3"/>
        <v>397.08</v>
      </c>
      <c r="O11" s="44">
        <f t="shared" si="4"/>
        <v>3176.64</v>
      </c>
      <c r="P11" s="44">
        <f t="shared" si="5"/>
        <v>142.7114421</v>
      </c>
      <c r="Q11" s="44">
        <f t="shared" si="6"/>
        <v>1141.691537</v>
      </c>
      <c r="R11" s="46">
        <v>12.5</v>
      </c>
      <c r="S11" s="47">
        <v>3788000.0</v>
      </c>
      <c r="T11" s="48"/>
      <c r="U11" s="48"/>
    </row>
    <row r="12">
      <c r="A12" s="32">
        <v>1949.0</v>
      </c>
      <c r="B12" s="33"/>
      <c r="C12" s="34">
        <v>13318.0</v>
      </c>
      <c r="D12" s="51"/>
      <c r="E12" s="36">
        <v>37207.0</v>
      </c>
      <c r="F12" s="37"/>
      <c r="G12" s="38">
        <f t="shared" si="1"/>
        <v>0.01301519835</v>
      </c>
      <c r="H12" s="39">
        <v>4.016803E7</v>
      </c>
      <c r="I12" s="52">
        <v>5405332.0</v>
      </c>
      <c r="J12" s="53"/>
      <c r="K12" s="40">
        <f t="shared" si="2"/>
        <v>41579476.92</v>
      </c>
      <c r="L12" s="44">
        <v>32.95</v>
      </c>
      <c r="M12" s="49"/>
      <c r="N12" s="44">
        <f t="shared" si="3"/>
        <v>395.4</v>
      </c>
      <c r="O12" s="44">
        <f t="shared" si="4"/>
        <v>3041.538462</v>
      </c>
      <c r="P12" s="44">
        <f t="shared" si="5"/>
        <v>141.5308195</v>
      </c>
      <c r="Q12" s="44">
        <f t="shared" si="6"/>
        <v>1088.698611</v>
      </c>
      <c r="R12" s="46">
        <v>13.0</v>
      </c>
      <c r="S12" s="47">
        <v>3882000.0</v>
      </c>
      <c r="T12" s="48"/>
      <c r="U12" s="48"/>
    </row>
    <row r="13">
      <c r="A13" s="32">
        <v>1950.0</v>
      </c>
      <c r="B13" s="33"/>
      <c r="C13" s="34">
        <v>13688.0</v>
      </c>
      <c r="D13" s="51"/>
      <c r="E13" s="36">
        <v>38492.0</v>
      </c>
      <c r="F13" s="37"/>
      <c r="G13" s="38">
        <f t="shared" si="1"/>
        <v>0.01314688838</v>
      </c>
      <c r="H13" s="39">
        <v>4.5776765E7</v>
      </c>
      <c r="I13" s="52">
        <v>5608735.0</v>
      </c>
      <c r="J13" s="53"/>
      <c r="K13" s="40">
        <f t="shared" si="2"/>
        <v>41856231.34</v>
      </c>
      <c r="L13" s="44">
        <v>32.95</v>
      </c>
      <c r="M13" s="49"/>
      <c r="N13" s="44">
        <f t="shared" si="3"/>
        <v>395.4</v>
      </c>
      <c r="O13" s="44">
        <f t="shared" si="4"/>
        <v>2950.746269</v>
      </c>
      <c r="P13" s="44">
        <f t="shared" si="5"/>
        <v>140.6067547</v>
      </c>
      <c r="Q13" s="44">
        <f t="shared" si="6"/>
        <v>1049.304139</v>
      </c>
      <c r="R13" s="46">
        <v>13.4</v>
      </c>
      <c r="S13" s="47">
        <v>3969000.0</v>
      </c>
      <c r="T13" s="48"/>
      <c r="U13" s="48"/>
    </row>
    <row r="14">
      <c r="A14" s="32">
        <v>1951.0</v>
      </c>
      <c r="B14" s="33"/>
      <c r="C14" s="54">
        <v>13571.0</v>
      </c>
      <c r="D14" s="55"/>
      <c r="E14" s="36">
        <f>((E13/C13)+(E15/C15))/2*C14</f>
        <v>38115.37197</v>
      </c>
      <c r="F14" s="37"/>
      <c r="G14" s="38">
        <f t="shared" si="1"/>
        <v>0.01274318836</v>
      </c>
      <c r="H14" s="39">
        <f>H13+I14</f>
        <v>51311655</v>
      </c>
      <c r="I14" s="52">
        <v>5534890.0</v>
      </c>
      <c r="J14" s="56" t="s">
        <v>51</v>
      </c>
      <c r="K14" s="40">
        <f t="shared" si="2"/>
        <v>36654900.66</v>
      </c>
      <c r="L14" s="44">
        <v>32.79</v>
      </c>
      <c r="M14" s="49"/>
      <c r="N14" s="44">
        <f t="shared" si="3"/>
        <v>393.48</v>
      </c>
      <c r="O14" s="44">
        <f t="shared" si="4"/>
        <v>2605.827815</v>
      </c>
      <c r="P14" s="44">
        <f t="shared" si="5"/>
        <v>140.0987792</v>
      </c>
      <c r="Q14" s="44">
        <f t="shared" si="6"/>
        <v>927.8064845</v>
      </c>
      <c r="R14" s="46">
        <v>15.1</v>
      </c>
      <c r="S14" s="47">
        <v>4056000.0</v>
      </c>
      <c r="T14" s="47">
        <v>40157.0</v>
      </c>
      <c r="U14" s="50">
        <f>C14/T14</f>
        <v>0.3379485519</v>
      </c>
    </row>
    <row r="15">
      <c r="A15" s="32">
        <v>1952.0</v>
      </c>
      <c r="B15" s="33"/>
      <c r="C15" s="34">
        <v>15114.0</v>
      </c>
      <c r="D15" s="51"/>
      <c r="E15" s="57">
        <v>42396.0</v>
      </c>
      <c r="F15" s="58"/>
      <c r="G15" s="38">
        <f t="shared" si="1"/>
        <v>0.01374850586</v>
      </c>
      <c r="H15" s="39">
        <v>5.8297105E7</v>
      </c>
      <c r="I15" s="52">
        <v>6985449.0</v>
      </c>
      <c r="J15" s="56" t="s">
        <v>51</v>
      </c>
      <c r="K15" s="40">
        <f t="shared" si="2"/>
        <v>45956901.32</v>
      </c>
      <c r="L15" s="44">
        <v>38.07</v>
      </c>
      <c r="M15" s="49"/>
      <c r="N15" s="44">
        <f t="shared" si="3"/>
        <v>456.84</v>
      </c>
      <c r="O15" s="44">
        <f t="shared" si="4"/>
        <v>3005.526316</v>
      </c>
      <c r="P15" s="44">
        <f t="shared" si="5"/>
        <v>162.8615851</v>
      </c>
      <c r="Q15" s="44">
        <f t="shared" si="6"/>
        <v>1071.457796</v>
      </c>
      <c r="R15" s="46">
        <v>15.2</v>
      </c>
      <c r="S15" s="47">
        <v>4183000.0</v>
      </c>
      <c r="T15" s="48"/>
      <c r="U15" s="48"/>
    </row>
    <row r="16">
      <c r="A16" s="32">
        <v>1953.0</v>
      </c>
      <c r="B16" s="33"/>
      <c r="C16" s="34">
        <v>15772.0</v>
      </c>
      <c r="D16" s="51"/>
      <c r="E16" s="57">
        <v>45873.0</v>
      </c>
      <c r="F16" s="58"/>
      <c r="G16" s="38">
        <f t="shared" si="1"/>
        <v>0.01439967297</v>
      </c>
      <c r="H16" s="39">
        <v>6.583643E7</v>
      </c>
      <c r="I16" s="52">
        <v>7539325.0</v>
      </c>
      <c r="J16" s="56" t="s">
        <v>51</v>
      </c>
      <c r="K16" s="40">
        <f t="shared" si="2"/>
        <v>49929304.64</v>
      </c>
      <c r="L16" s="44">
        <v>39.16</v>
      </c>
      <c r="M16" s="49"/>
      <c r="N16" s="44">
        <f t="shared" si="3"/>
        <v>469.92</v>
      </c>
      <c r="O16" s="44">
        <f t="shared" si="4"/>
        <v>3112.05298</v>
      </c>
      <c r="P16" s="44">
        <f t="shared" si="5"/>
        <v>161.5673324</v>
      </c>
      <c r="Q16" s="44">
        <f t="shared" si="6"/>
        <v>1069.982334</v>
      </c>
      <c r="R16" s="46">
        <v>15.1</v>
      </c>
      <c r="S16" s="47">
        <v>4281000.0</v>
      </c>
      <c r="T16" s="48"/>
      <c r="U16" s="48"/>
    </row>
    <row r="17">
      <c r="A17" s="32">
        <v>1954.0</v>
      </c>
      <c r="B17" s="33"/>
      <c r="C17" s="54">
        <v>16377.0</v>
      </c>
      <c r="D17" s="55"/>
      <c r="E17" s="57">
        <v>48413.0</v>
      </c>
      <c r="F17" s="58"/>
      <c r="G17" s="38">
        <f t="shared" si="1"/>
        <v>0.01471830986</v>
      </c>
      <c r="H17" s="39">
        <f t="shared" ref="H17:H18" si="7">H16+I17</f>
        <v>73717218</v>
      </c>
      <c r="I17" s="52">
        <v>7880788.0</v>
      </c>
      <c r="J17" s="56" t="s">
        <v>51</v>
      </c>
      <c r="K17" s="40">
        <f t="shared" si="2"/>
        <v>52190649.01</v>
      </c>
      <c r="L17" s="44">
        <v>39.25</v>
      </c>
      <c r="M17" s="49"/>
      <c r="N17" s="44">
        <f t="shared" si="3"/>
        <v>471</v>
      </c>
      <c r="O17" s="44">
        <f t="shared" si="4"/>
        <v>3119.205298</v>
      </c>
      <c r="P17" s="44">
        <f t="shared" si="5"/>
        <v>159.3284242</v>
      </c>
      <c r="Q17" s="44">
        <f t="shared" si="6"/>
        <v>1055.155127</v>
      </c>
      <c r="R17" s="46">
        <v>15.1</v>
      </c>
      <c r="S17" s="47">
        <v>4402000.0</v>
      </c>
      <c r="T17" s="48"/>
      <c r="U17" s="48"/>
    </row>
    <row r="18">
      <c r="A18" s="32">
        <v>1955.0</v>
      </c>
      <c r="B18" s="33"/>
      <c r="C18" s="54">
        <v>16045.0</v>
      </c>
      <c r="D18" s="55"/>
      <c r="E18" s="57">
        <v>48274.0</v>
      </c>
      <c r="F18" s="58"/>
      <c r="G18" s="38">
        <f t="shared" si="1"/>
        <v>0.01420158975</v>
      </c>
      <c r="H18" s="39">
        <f t="shared" si="7"/>
        <v>81611697</v>
      </c>
      <c r="I18" s="52">
        <v>7894479.0</v>
      </c>
      <c r="J18" s="56" t="s">
        <v>51</v>
      </c>
      <c r="K18" s="40">
        <f t="shared" si="2"/>
        <v>52281317.88</v>
      </c>
      <c r="L18" s="44">
        <v>39.47</v>
      </c>
      <c r="M18" s="49"/>
      <c r="N18" s="44">
        <f t="shared" si="3"/>
        <v>473.64</v>
      </c>
      <c r="O18" s="44">
        <f t="shared" si="4"/>
        <v>3136.688742</v>
      </c>
      <c r="P18" s="44">
        <f t="shared" si="5"/>
        <v>157.4254008</v>
      </c>
      <c r="Q18" s="44">
        <f t="shared" si="6"/>
        <v>1042.552323</v>
      </c>
      <c r="R18" s="46">
        <v>15.1</v>
      </c>
      <c r="S18" s="47">
        <v>4529000.0</v>
      </c>
      <c r="T18" s="48"/>
      <c r="U18" s="48"/>
    </row>
    <row r="19">
      <c r="A19" s="32">
        <v>1956.0</v>
      </c>
      <c r="B19" s="33"/>
      <c r="C19" s="34">
        <v>16147.0</v>
      </c>
      <c r="D19" s="51"/>
      <c r="E19" s="57">
        <v>48722.0</v>
      </c>
      <c r="F19" s="58"/>
      <c r="G19" s="38">
        <f t="shared" si="1"/>
        <v>0.01397737557</v>
      </c>
      <c r="H19" s="39">
        <v>8.9467729E7</v>
      </c>
      <c r="I19" s="52">
        <v>7856030.0</v>
      </c>
      <c r="J19" s="56" t="s">
        <v>51</v>
      </c>
      <c r="K19" s="40">
        <f t="shared" si="2"/>
        <v>51346601.31</v>
      </c>
      <c r="L19" s="59">
        <v>39.49</v>
      </c>
      <c r="M19" s="60"/>
      <c r="N19" s="44">
        <f t="shared" si="3"/>
        <v>473.88</v>
      </c>
      <c r="O19" s="44">
        <f t="shared" si="4"/>
        <v>3097.254902</v>
      </c>
      <c r="P19" s="44">
        <f t="shared" si="5"/>
        <v>157.0489791</v>
      </c>
      <c r="Q19" s="44">
        <f t="shared" si="6"/>
        <v>1026.463916</v>
      </c>
      <c r="R19" s="46">
        <v>15.3</v>
      </c>
      <c r="S19" s="47">
        <v>4641000.0</v>
      </c>
      <c r="T19" s="48"/>
      <c r="U19" s="48"/>
    </row>
    <row r="20">
      <c r="A20" s="32">
        <v>1957.0</v>
      </c>
      <c r="B20" s="33"/>
      <c r="C20" s="34">
        <v>17994.0</v>
      </c>
      <c r="D20" s="51"/>
      <c r="E20" s="57">
        <v>53168.0</v>
      </c>
      <c r="F20" s="58"/>
      <c r="G20" s="38">
        <f t="shared" si="1"/>
        <v>0.01486878395</v>
      </c>
      <c r="H20" s="39">
        <v>1.02652385E8</v>
      </c>
      <c r="I20" s="52">
        <v>1.3184656E7</v>
      </c>
      <c r="J20" s="56" t="s">
        <v>51</v>
      </c>
      <c r="K20" s="40">
        <f t="shared" si="2"/>
        <v>83447189.87</v>
      </c>
      <c r="L20" s="59">
        <v>61.51</v>
      </c>
      <c r="M20" s="60"/>
      <c r="N20" s="44">
        <f t="shared" si="3"/>
        <v>738.12</v>
      </c>
      <c r="O20" s="44">
        <f t="shared" si="4"/>
        <v>4671.64557</v>
      </c>
      <c r="P20" s="44">
        <f t="shared" si="5"/>
        <v>249.8068628</v>
      </c>
      <c r="Q20" s="44">
        <f t="shared" si="6"/>
        <v>1581.056094</v>
      </c>
      <c r="R20" s="46">
        <v>15.8</v>
      </c>
      <c r="S20" s="47">
        <v>4786000.0</v>
      </c>
      <c r="T20" s="48"/>
      <c r="U20" s="48"/>
    </row>
    <row r="21">
      <c r="A21" s="32">
        <v>1958.0</v>
      </c>
      <c r="B21" s="33"/>
      <c r="C21" s="34">
        <v>19987.0</v>
      </c>
      <c r="D21" s="51"/>
      <c r="E21" s="57">
        <v>58947.0</v>
      </c>
      <c r="F21" s="58"/>
      <c r="G21" s="38">
        <f t="shared" si="1"/>
        <v>0.01605981689</v>
      </c>
      <c r="H21" s="39">
        <v>1.20554663E8</v>
      </c>
      <c r="I21" s="52">
        <v>1.7902277E7</v>
      </c>
      <c r="J21" s="56" t="s">
        <v>51</v>
      </c>
      <c r="K21" s="40">
        <f t="shared" si="2"/>
        <v>109829920.2</v>
      </c>
      <c r="L21" s="59">
        <v>76.88</v>
      </c>
      <c r="M21" s="60"/>
      <c r="N21" s="44">
        <f t="shared" si="3"/>
        <v>922.56</v>
      </c>
      <c r="O21" s="44">
        <f t="shared" si="4"/>
        <v>5659.877301</v>
      </c>
      <c r="P21" s="44">
        <f t="shared" si="5"/>
        <v>312.8099262</v>
      </c>
      <c r="Q21" s="44">
        <f t="shared" si="6"/>
        <v>1919.079302</v>
      </c>
      <c r="R21" s="46">
        <v>16.3</v>
      </c>
      <c r="S21" s="47">
        <v>4915000.0</v>
      </c>
      <c r="T21" s="48"/>
      <c r="U21" s="48"/>
    </row>
    <row r="22">
      <c r="A22" s="32">
        <v>1959.0</v>
      </c>
      <c r="B22" s="33"/>
      <c r="C22" s="34">
        <v>21188.0</v>
      </c>
      <c r="D22" s="51"/>
      <c r="E22" s="57">
        <v>62914.0</v>
      </c>
      <c r="F22" s="58"/>
      <c r="G22" s="38">
        <f t="shared" si="1"/>
        <v>0.01670347567</v>
      </c>
      <c r="H22" s="39">
        <v>1.40461714E8</v>
      </c>
      <c r="I22" s="52">
        <v>1.9907051E7</v>
      </c>
      <c r="J22" s="56" t="s">
        <v>51</v>
      </c>
      <c r="K22" s="40">
        <f t="shared" si="2"/>
        <v>120648793.9</v>
      </c>
      <c r="L22" s="59">
        <v>77.01</v>
      </c>
      <c r="M22" s="60"/>
      <c r="N22" s="44">
        <f t="shared" si="3"/>
        <v>924.12</v>
      </c>
      <c r="O22" s="44">
        <f t="shared" si="4"/>
        <v>5600.727273</v>
      </c>
      <c r="P22" s="44">
        <f t="shared" si="5"/>
        <v>311.2225349</v>
      </c>
      <c r="Q22" s="44">
        <f t="shared" si="6"/>
        <v>1886.197181</v>
      </c>
      <c r="R22" s="46">
        <v>16.5</v>
      </c>
      <c r="S22" s="47">
        <v>5035000.0</v>
      </c>
      <c r="T22" s="48"/>
      <c r="U22" s="48"/>
    </row>
    <row r="23">
      <c r="A23" s="32">
        <v>1960.0</v>
      </c>
      <c r="B23" s="33"/>
      <c r="C23" s="34">
        <v>20311.0</v>
      </c>
      <c r="D23" s="51"/>
      <c r="E23" s="36">
        <f>((E22/C22)+(E24/C24))/2*C23</f>
        <v>56845.72037</v>
      </c>
      <c r="F23" s="37"/>
      <c r="G23" s="38">
        <f t="shared" si="1"/>
        <v>0.0149760715</v>
      </c>
      <c r="H23" s="39">
        <v>1.60255036E8</v>
      </c>
      <c r="I23" s="39">
        <v>1.9793321E7</v>
      </c>
      <c r="J23" s="56" t="s">
        <v>51</v>
      </c>
      <c r="K23" s="40">
        <f t="shared" si="2"/>
        <v>119236873.5</v>
      </c>
      <c r="L23" s="59">
        <v>76.94</v>
      </c>
      <c r="M23" s="60"/>
      <c r="N23" s="44">
        <f t="shared" si="3"/>
        <v>923.28</v>
      </c>
      <c r="O23" s="44">
        <f t="shared" si="4"/>
        <v>5561.927711</v>
      </c>
      <c r="P23" s="44">
        <f t="shared" si="5"/>
        <v>329.8883356</v>
      </c>
      <c r="Q23" s="44">
        <f t="shared" si="6"/>
        <v>1987.27913</v>
      </c>
      <c r="R23" s="46">
        <v>16.6</v>
      </c>
      <c r="S23" s="47">
        <v>5152000.0</v>
      </c>
      <c r="T23" s="48"/>
      <c r="U23" s="48"/>
    </row>
    <row r="24">
      <c r="A24" s="32">
        <v>1961.0</v>
      </c>
      <c r="B24" s="61">
        <v>2.0</v>
      </c>
      <c r="C24" s="34">
        <v>21001.0</v>
      </c>
      <c r="D24" s="35">
        <v>3.0</v>
      </c>
      <c r="E24" s="36">
        <v>55195.0</v>
      </c>
      <c r="F24" s="62">
        <v>4.0</v>
      </c>
      <c r="G24" s="38">
        <f t="shared" si="1"/>
        <v>0.01446393318</v>
      </c>
      <c r="H24" s="63">
        <f t="shared" ref="H24:H32" si="8">H23+I24</f>
        <v>179569049</v>
      </c>
      <c r="I24" s="39">
        <v>1.9314013E7</v>
      </c>
      <c r="J24" s="56" t="s">
        <v>51</v>
      </c>
      <c r="K24" s="40">
        <f t="shared" si="2"/>
        <v>115652772.5</v>
      </c>
      <c r="L24" s="59">
        <v>76.64</v>
      </c>
      <c r="M24" s="60"/>
      <c r="N24" s="44">
        <f t="shared" si="3"/>
        <v>919.68</v>
      </c>
      <c r="O24" s="44">
        <f t="shared" si="4"/>
        <v>5507.065868</v>
      </c>
      <c r="P24" s="44">
        <f t="shared" si="5"/>
        <v>349.926618</v>
      </c>
      <c r="Q24" s="44">
        <f t="shared" si="6"/>
        <v>2095.36897</v>
      </c>
      <c r="R24" s="46">
        <v>16.7</v>
      </c>
      <c r="S24" s="47">
        <v>5268000.0</v>
      </c>
      <c r="T24" s="47">
        <v>46872.0</v>
      </c>
      <c r="U24" s="50">
        <f>C24/T24</f>
        <v>0.4480500085</v>
      </c>
    </row>
    <row r="25">
      <c r="A25" s="32">
        <v>1962.0</v>
      </c>
      <c r="B25" s="61">
        <v>2.0</v>
      </c>
      <c r="C25" s="34">
        <v>19781.0</v>
      </c>
      <c r="D25" s="35">
        <v>3.0</v>
      </c>
      <c r="E25" s="36">
        <v>57281.0</v>
      </c>
      <c r="F25" s="62">
        <v>4.0</v>
      </c>
      <c r="G25" s="38">
        <f t="shared" si="1"/>
        <v>0.0143211299</v>
      </c>
      <c r="H25" s="63">
        <f t="shared" si="8"/>
        <v>199395933</v>
      </c>
      <c r="I25" s="39">
        <v>1.9826884E7</v>
      </c>
      <c r="J25" s="56" t="s">
        <v>51</v>
      </c>
      <c r="K25" s="40">
        <f t="shared" si="2"/>
        <v>117318840.2</v>
      </c>
      <c r="L25" s="59">
        <v>83.52</v>
      </c>
      <c r="M25" s="60"/>
      <c r="N25" s="44">
        <f t="shared" si="3"/>
        <v>1002.24</v>
      </c>
      <c r="O25" s="44">
        <f t="shared" si="4"/>
        <v>5930.414201</v>
      </c>
      <c r="P25" s="44">
        <f t="shared" si="5"/>
        <v>346.1062035</v>
      </c>
      <c r="Q25" s="44">
        <f t="shared" si="6"/>
        <v>2047.965701</v>
      </c>
      <c r="R25" s="46">
        <v>16.9</v>
      </c>
      <c r="S25" s="47">
        <v>5381000.0</v>
      </c>
      <c r="T25" s="48"/>
      <c r="U25" s="48"/>
    </row>
    <row r="26">
      <c r="A26" s="32">
        <v>1963.0</v>
      </c>
      <c r="B26" s="61">
        <v>2.0</v>
      </c>
      <c r="C26" s="34">
        <v>19610.0</v>
      </c>
      <c r="D26" s="35">
        <v>3.0</v>
      </c>
      <c r="E26" s="36">
        <v>57312.0</v>
      </c>
      <c r="F26" s="62">
        <v>4.0</v>
      </c>
      <c r="G26" s="38">
        <f t="shared" si="1"/>
        <v>0.01401384587</v>
      </c>
      <c r="H26" s="63">
        <f t="shared" si="8"/>
        <v>220271333</v>
      </c>
      <c r="I26" s="39">
        <v>2.08754E7</v>
      </c>
      <c r="J26" s="56" t="s">
        <v>51</v>
      </c>
      <c r="K26" s="40">
        <f t="shared" si="2"/>
        <v>121368604.7</v>
      </c>
      <c r="L26" s="59">
        <v>88.71</v>
      </c>
      <c r="M26" s="60"/>
      <c r="N26" s="44">
        <f t="shared" si="3"/>
        <v>1064.52</v>
      </c>
      <c r="O26" s="44">
        <f t="shared" si="4"/>
        <v>6189.069767</v>
      </c>
      <c r="P26" s="44">
        <f t="shared" si="5"/>
        <v>364.238505</v>
      </c>
      <c r="Q26" s="44">
        <f t="shared" si="6"/>
        <v>2117.665727</v>
      </c>
      <c r="R26" s="46">
        <v>17.2</v>
      </c>
      <c r="S26" s="47">
        <v>5489000.0</v>
      </c>
      <c r="T26" s="48"/>
      <c r="U26" s="48"/>
    </row>
    <row r="27">
      <c r="A27" s="32">
        <v>1964.0</v>
      </c>
      <c r="B27" s="61">
        <v>2.0</v>
      </c>
      <c r="C27" s="34">
        <v>19296.0</v>
      </c>
      <c r="D27" s="35">
        <v>3.0</v>
      </c>
      <c r="E27" s="36">
        <v>55136.0</v>
      </c>
      <c r="F27" s="62">
        <v>4.0</v>
      </c>
      <c r="G27" s="38">
        <f t="shared" si="1"/>
        <v>0.01330806365</v>
      </c>
      <c r="H27" s="63">
        <f t="shared" si="8"/>
        <v>242372898.5</v>
      </c>
      <c r="I27" s="39">
        <v>2.210156545E7</v>
      </c>
      <c r="J27" s="56" t="s">
        <v>51</v>
      </c>
      <c r="K27" s="40">
        <f t="shared" si="2"/>
        <v>126294659.7</v>
      </c>
      <c r="L27" s="59">
        <v>95.44</v>
      </c>
      <c r="M27" s="60"/>
      <c r="N27" s="44">
        <f t="shared" si="3"/>
        <v>1145.28</v>
      </c>
      <c r="O27" s="44">
        <f t="shared" si="4"/>
        <v>6544.457143</v>
      </c>
      <c r="P27" s="44">
        <f t="shared" si="5"/>
        <v>400.8147649</v>
      </c>
      <c r="Q27" s="44">
        <f t="shared" si="6"/>
        <v>2290.370085</v>
      </c>
      <c r="R27" s="46">
        <v>17.5</v>
      </c>
      <c r="S27" s="47">
        <v>5593000.0</v>
      </c>
      <c r="T27" s="48"/>
      <c r="U27" s="48"/>
    </row>
    <row r="28">
      <c r="A28" s="32">
        <v>1965.0</v>
      </c>
      <c r="B28" s="61">
        <v>2.0</v>
      </c>
      <c r="C28" s="34">
        <v>16669.0</v>
      </c>
      <c r="D28" s="35">
        <v>3.0</v>
      </c>
      <c r="E28" s="36">
        <v>42598.0</v>
      </c>
      <c r="F28" s="62">
        <v>4.0</v>
      </c>
      <c r="G28" s="38">
        <f t="shared" si="1"/>
        <v>0.0104086758</v>
      </c>
      <c r="H28" s="63">
        <f t="shared" si="8"/>
        <v>263440613.7</v>
      </c>
      <c r="I28" s="39">
        <v>2.10677152E7</v>
      </c>
      <c r="J28" s="56" t="s">
        <v>52</v>
      </c>
      <c r="K28" s="40">
        <f t="shared" si="2"/>
        <v>117696733</v>
      </c>
      <c r="L28" s="59">
        <v>105.32</v>
      </c>
      <c r="M28" s="60"/>
      <c r="N28" s="44">
        <f t="shared" si="3"/>
        <v>1263.84</v>
      </c>
      <c r="O28" s="44">
        <f t="shared" si="4"/>
        <v>7060.558659</v>
      </c>
      <c r="P28" s="44">
        <f t="shared" si="5"/>
        <v>494.5525367</v>
      </c>
      <c r="Q28" s="44">
        <f t="shared" si="6"/>
        <v>2762.863334</v>
      </c>
      <c r="R28" s="46">
        <v>17.9</v>
      </c>
      <c r="S28" s="47">
        <v>5694000.0</v>
      </c>
      <c r="T28" s="48"/>
      <c r="U28" s="48"/>
    </row>
    <row r="29">
      <c r="A29" s="32">
        <v>1966.0</v>
      </c>
      <c r="B29" s="61">
        <v>2.0</v>
      </c>
      <c r="C29" s="34">
        <v>15813.0</v>
      </c>
      <c r="D29" s="35">
        <v>3.0</v>
      </c>
      <c r="E29" s="36">
        <v>38390.0</v>
      </c>
      <c r="F29" s="62">
        <v>4.0</v>
      </c>
      <c r="G29" s="38">
        <f t="shared" si="1"/>
        <v>0.009366338345</v>
      </c>
      <c r="H29" s="63">
        <f t="shared" si="8"/>
        <v>284278963.9</v>
      </c>
      <c r="I29" s="39">
        <v>2.083835027E7</v>
      </c>
      <c r="J29" s="56" t="s">
        <v>52</v>
      </c>
      <c r="K29" s="40">
        <f t="shared" si="2"/>
        <v>113251903.6</v>
      </c>
      <c r="L29" s="59">
        <v>109.81</v>
      </c>
      <c r="M29" s="60"/>
      <c r="N29" s="44">
        <f t="shared" si="3"/>
        <v>1317.72</v>
      </c>
      <c r="O29" s="44">
        <f t="shared" si="4"/>
        <v>7161.521739</v>
      </c>
      <c r="P29" s="44">
        <f t="shared" si="5"/>
        <v>542.7743256</v>
      </c>
      <c r="Q29" s="44">
        <f t="shared" si="6"/>
        <v>2949.860465</v>
      </c>
      <c r="R29" s="46">
        <v>18.4</v>
      </c>
      <c r="S29" s="47">
        <v>5787000.0</v>
      </c>
      <c r="T29" s="48"/>
      <c r="U29" s="48"/>
    </row>
    <row r="30">
      <c r="A30" s="32">
        <v>1967.0</v>
      </c>
      <c r="B30" s="61">
        <v>2.0</v>
      </c>
      <c r="C30" s="34">
        <v>16951.0</v>
      </c>
      <c r="D30" s="35">
        <v>3.0</v>
      </c>
      <c r="E30" s="36">
        <v>37904.0</v>
      </c>
      <c r="F30" s="62">
        <v>4.0</v>
      </c>
      <c r="G30" s="38">
        <f t="shared" si="1"/>
        <v>0.009344974446</v>
      </c>
      <c r="H30" s="63">
        <f t="shared" si="8"/>
        <v>309940470.8</v>
      </c>
      <c r="I30" s="39">
        <v>2.566150692E7</v>
      </c>
      <c r="J30" s="56" t="s">
        <v>52</v>
      </c>
      <c r="K30" s="40">
        <f t="shared" si="2"/>
        <v>134353439.4</v>
      </c>
      <c r="L30" s="59">
        <v>126.15</v>
      </c>
      <c r="M30" s="60"/>
      <c r="N30" s="44">
        <f t="shared" si="3"/>
        <v>1513.8</v>
      </c>
      <c r="O30" s="44">
        <f t="shared" si="4"/>
        <v>7925.65445</v>
      </c>
      <c r="P30" s="44">
        <f t="shared" si="5"/>
        <v>676.9845874</v>
      </c>
      <c r="Q30" s="44">
        <f t="shared" si="6"/>
        <v>3544.421923</v>
      </c>
      <c r="R30" s="46">
        <v>19.1</v>
      </c>
      <c r="S30" s="47">
        <v>5870000.0</v>
      </c>
      <c r="T30" s="48"/>
      <c r="U30" s="48"/>
    </row>
    <row r="31">
      <c r="A31" s="32">
        <v>1968.0</v>
      </c>
      <c r="B31" s="61">
        <v>2.0</v>
      </c>
      <c r="C31" s="34">
        <v>18152.0</v>
      </c>
      <c r="D31" s="35">
        <v>3.0</v>
      </c>
      <c r="E31" s="36">
        <v>39907.0</v>
      </c>
      <c r="F31" s="62">
        <v>4.0</v>
      </c>
      <c r="G31" s="38">
        <f t="shared" si="1"/>
        <v>0.009789074355</v>
      </c>
      <c r="H31" s="63">
        <f t="shared" si="8"/>
        <v>338230478.6</v>
      </c>
      <c r="I31" s="39">
        <v>2.829000776E7</v>
      </c>
      <c r="J31" s="56" t="s">
        <v>52</v>
      </c>
      <c r="K31" s="40">
        <f t="shared" si="2"/>
        <v>142878827.1</v>
      </c>
      <c r="L31" s="59">
        <v>129.88</v>
      </c>
      <c r="M31" s="60"/>
      <c r="N31" s="44">
        <f t="shared" si="3"/>
        <v>1558.56</v>
      </c>
      <c r="O31" s="44">
        <f t="shared" si="4"/>
        <v>7871.515152</v>
      </c>
      <c r="P31" s="44">
        <f t="shared" si="5"/>
        <v>708.9227734</v>
      </c>
      <c r="Q31" s="44">
        <f t="shared" si="6"/>
        <v>3580.418048</v>
      </c>
      <c r="R31" s="46">
        <v>19.8</v>
      </c>
      <c r="S31" s="47">
        <v>5931000.0</v>
      </c>
      <c r="T31" s="48"/>
      <c r="U31" s="48"/>
    </row>
    <row r="32">
      <c r="A32" s="32">
        <v>1969.0</v>
      </c>
      <c r="B32" s="61">
        <v>2.0</v>
      </c>
      <c r="C32" s="34">
        <v>17358.0</v>
      </c>
      <c r="D32" s="35">
        <v>3.0</v>
      </c>
      <c r="E32" s="36">
        <v>28188.0</v>
      </c>
      <c r="F32" s="62">
        <v>4.0</v>
      </c>
      <c r="G32" s="38">
        <f t="shared" si="1"/>
        <v>0.00760748288</v>
      </c>
      <c r="H32" s="63">
        <f t="shared" si="8"/>
        <v>366102719.3</v>
      </c>
      <c r="I32" s="39">
        <v>2.787224072E7</v>
      </c>
      <c r="J32" s="56" t="s">
        <v>52</v>
      </c>
      <c r="K32" s="40">
        <f t="shared" si="2"/>
        <v>136628631</v>
      </c>
      <c r="L32" s="59">
        <v>133.81</v>
      </c>
      <c r="M32" s="60"/>
      <c r="N32" s="44">
        <f t="shared" si="3"/>
        <v>1605.72</v>
      </c>
      <c r="O32" s="44">
        <f t="shared" si="4"/>
        <v>7871.176471</v>
      </c>
      <c r="P32" s="44">
        <f t="shared" si="5"/>
        <v>988.7926692</v>
      </c>
      <c r="Q32" s="44">
        <f t="shared" si="6"/>
        <v>4847.022888</v>
      </c>
      <c r="R32" s="46">
        <v>20.4</v>
      </c>
      <c r="S32" s="47">
        <v>5987000.0</v>
      </c>
      <c r="T32" s="48"/>
      <c r="U32" s="48"/>
    </row>
    <row r="35">
      <c r="A35" s="64" t="s">
        <v>53</v>
      </c>
      <c r="B35" s="65"/>
      <c r="C35" s="65"/>
      <c r="D35" s="65"/>
      <c r="E35" s="65"/>
      <c r="F35" s="65"/>
      <c r="G35" s="65"/>
      <c r="H35" s="65"/>
      <c r="I35" s="65"/>
      <c r="J35" s="65"/>
      <c r="K35" s="65"/>
      <c r="L35" s="65"/>
      <c r="M35" s="65"/>
      <c r="N35" s="65"/>
      <c r="O35" s="66"/>
    </row>
    <row r="36">
      <c r="A36" s="67">
        <v>6.0</v>
      </c>
      <c r="B36" s="68" t="s">
        <v>54</v>
      </c>
      <c r="C36" s="69"/>
      <c r="D36" s="69"/>
      <c r="E36" s="69"/>
      <c r="F36" s="69"/>
      <c r="G36" s="69"/>
      <c r="H36" s="69"/>
      <c r="I36" s="69"/>
      <c r="J36" s="69"/>
      <c r="K36" s="69"/>
      <c r="L36" s="69"/>
      <c r="M36" s="69"/>
      <c r="N36" s="69"/>
      <c r="O36" s="70"/>
    </row>
    <row r="37">
      <c r="A37" s="71">
        <v>7.0</v>
      </c>
      <c r="B37" s="72" t="s">
        <v>55</v>
      </c>
      <c r="C37" s="73"/>
      <c r="D37" s="73"/>
      <c r="E37" s="73"/>
      <c r="F37" s="73"/>
      <c r="G37" s="73"/>
      <c r="H37" s="73"/>
      <c r="I37" s="73"/>
      <c r="J37" s="73"/>
      <c r="K37" s="73"/>
      <c r="L37" s="73"/>
      <c r="M37" s="73"/>
      <c r="N37" s="73"/>
      <c r="O37" s="74"/>
    </row>
    <row r="38">
      <c r="A38" s="75"/>
      <c r="B38" s="75"/>
      <c r="C38" s="75"/>
      <c r="D38" s="75"/>
      <c r="E38" s="75"/>
      <c r="F38" s="75"/>
      <c r="G38" s="75"/>
      <c r="H38" s="75"/>
      <c r="I38" s="75"/>
      <c r="J38" s="75"/>
      <c r="K38" s="75"/>
      <c r="L38" s="75"/>
      <c r="M38" s="75"/>
      <c r="N38" s="75"/>
      <c r="O38" s="75"/>
    </row>
    <row r="39">
      <c r="A39" s="64" t="s">
        <v>56</v>
      </c>
      <c r="B39" s="65"/>
      <c r="C39" s="65"/>
      <c r="D39" s="65"/>
      <c r="E39" s="65"/>
      <c r="F39" s="65"/>
      <c r="G39" s="65"/>
      <c r="H39" s="65"/>
      <c r="I39" s="65"/>
      <c r="J39" s="65"/>
      <c r="K39" s="65"/>
      <c r="L39" s="65"/>
      <c r="M39" s="65"/>
      <c r="N39" s="65"/>
      <c r="O39" s="66"/>
    </row>
    <row r="40">
      <c r="A40" s="76">
        <v>1.0</v>
      </c>
      <c r="B40" s="77" t="s">
        <v>57</v>
      </c>
      <c r="C40" s="69"/>
      <c r="D40" s="69"/>
      <c r="E40" s="69"/>
      <c r="F40" s="69"/>
      <c r="G40" s="69"/>
      <c r="H40" s="69"/>
      <c r="I40" s="69"/>
      <c r="J40" s="69"/>
      <c r="K40" s="69"/>
      <c r="L40" s="69"/>
      <c r="M40" s="69"/>
      <c r="N40" s="69"/>
      <c r="O40" s="70"/>
    </row>
    <row r="41">
      <c r="A41" s="78">
        <v>2.0</v>
      </c>
      <c r="B41" s="79" t="s">
        <v>58</v>
      </c>
      <c r="C41" s="80"/>
      <c r="D41" s="80"/>
      <c r="E41" s="80"/>
      <c r="F41" s="80"/>
      <c r="G41" s="80"/>
      <c r="H41" s="80"/>
      <c r="I41" s="80"/>
      <c r="J41" s="80"/>
      <c r="K41" s="80"/>
      <c r="L41" s="80"/>
      <c r="M41" s="80"/>
      <c r="N41" s="80"/>
      <c r="O41" s="81"/>
    </row>
    <row r="42">
      <c r="A42" s="78">
        <v>3.0</v>
      </c>
      <c r="B42" s="82" t="s">
        <v>59</v>
      </c>
      <c r="C42" s="80"/>
      <c r="D42" s="80"/>
      <c r="E42" s="80"/>
      <c r="F42" s="80"/>
      <c r="G42" s="80"/>
      <c r="H42" s="80"/>
      <c r="I42" s="80"/>
      <c r="J42" s="80"/>
      <c r="K42" s="80"/>
      <c r="L42" s="80"/>
      <c r="M42" s="80"/>
      <c r="N42" s="80"/>
      <c r="O42" s="81"/>
    </row>
    <row r="43">
      <c r="A43" s="78">
        <v>4.0</v>
      </c>
      <c r="B43" s="79" t="s">
        <v>60</v>
      </c>
      <c r="C43" s="80"/>
      <c r="D43" s="80"/>
      <c r="E43" s="80"/>
      <c r="F43" s="80"/>
      <c r="G43" s="80"/>
      <c r="H43" s="80"/>
      <c r="I43" s="80"/>
      <c r="J43" s="80"/>
      <c r="K43" s="80"/>
      <c r="L43" s="80"/>
      <c r="M43" s="80"/>
      <c r="N43" s="80"/>
      <c r="O43" s="81"/>
    </row>
    <row r="44">
      <c r="A44" s="78">
        <v>5.0</v>
      </c>
      <c r="B44" s="79" t="s">
        <v>61</v>
      </c>
      <c r="C44" s="80"/>
      <c r="D44" s="80"/>
      <c r="E44" s="80"/>
      <c r="F44" s="80"/>
      <c r="G44" s="80"/>
      <c r="H44" s="80"/>
      <c r="I44" s="80"/>
      <c r="J44" s="80"/>
      <c r="K44" s="80"/>
      <c r="L44" s="80"/>
      <c r="M44" s="80"/>
      <c r="N44" s="80"/>
      <c r="O44" s="81"/>
    </row>
    <row r="45">
      <c r="A45" s="83">
        <v>8.0</v>
      </c>
      <c r="B45" s="84" t="s">
        <v>62</v>
      </c>
      <c r="C45" s="80"/>
      <c r="D45" s="80"/>
      <c r="E45" s="80"/>
      <c r="F45" s="80"/>
      <c r="G45" s="80"/>
      <c r="H45" s="80"/>
      <c r="I45" s="80"/>
      <c r="J45" s="80"/>
      <c r="K45" s="80"/>
      <c r="L45" s="80"/>
      <c r="M45" s="80"/>
      <c r="N45" s="80"/>
      <c r="O45" s="81"/>
    </row>
    <row r="46">
      <c r="A46" s="83">
        <v>9.0</v>
      </c>
      <c r="B46" s="85" t="s">
        <v>63</v>
      </c>
      <c r="C46" s="80"/>
      <c r="D46" s="80"/>
      <c r="E46" s="80"/>
      <c r="F46" s="80"/>
      <c r="G46" s="80"/>
      <c r="H46" s="80"/>
      <c r="I46" s="80"/>
      <c r="J46" s="80"/>
      <c r="K46" s="80"/>
      <c r="L46" s="80"/>
      <c r="M46" s="80"/>
      <c r="N46" s="80"/>
      <c r="O46" s="81"/>
    </row>
    <row r="47">
      <c r="A47" s="86">
        <v>10.0</v>
      </c>
      <c r="B47" s="87" t="s">
        <v>64</v>
      </c>
      <c r="C47" s="88"/>
      <c r="D47" s="88"/>
      <c r="E47" s="88"/>
      <c r="F47" s="88"/>
      <c r="G47" s="88"/>
      <c r="H47" s="88"/>
      <c r="I47" s="88"/>
      <c r="J47" s="88"/>
      <c r="K47" s="88"/>
      <c r="L47" s="88"/>
      <c r="M47" s="88"/>
      <c r="N47" s="88"/>
      <c r="O47" s="89"/>
    </row>
    <row r="48">
      <c r="A48" s="90">
        <v>11.0</v>
      </c>
      <c r="B48" s="91" t="s">
        <v>65</v>
      </c>
      <c r="C48" s="73"/>
      <c r="D48" s="73"/>
      <c r="E48" s="73"/>
      <c r="F48" s="73"/>
      <c r="G48" s="73"/>
      <c r="H48" s="73"/>
      <c r="I48" s="73"/>
      <c r="J48" s="73"/>
      <c r="K48" s="73"/>
      <c r="L48" s="73"/>
      <c r="M48" s="73"/>
      <c r="N48" s="73"/>
      <c r="O48" s="74"/>
    </row>
    <row r="49">
      <c r="A49" s="92"/>
      <c r="B49" s="93"/>
      <c r="C49" s="93"/>
      <c r="D49" s="93"/>
      <c r="E49" s="93"/>
      <c r="F49" s="93"/>
      <c r="G49" s="93"/>
      <c r="H49" s="93"/>
      <c r="I49" s="93"/>
      <c r="J49" s="93"/>
      <c r="K49" s="93"/>
      <c r="L49" s="93"/>
      <c r="M49" s="93"/>
      <c r="N49" s="93"/>
      <c r="O49" s="93"/>
    </row>
    <row r="50">
      <c r="A50" s="94"/>
      <c r="B50" s="94"/>
      <c r="C50" s="95"/>
      <c r="D50" s="95"/>
      <c r="E50" s="94"/>
      <c r="F50" s="94"/>
      <c r="G50" s="94"/>
      <c r="H50" s="94"/>
      <c r="I50" s="94"/>
      <c r="J50" s="94"/>
      <c r="K50" s="94"/>
      <c r="L50" s="94"/>
      <c r="M50" s="94"/>
      <c r="N50" s="94"/>
      <c r="O50" s="94"/>
    </row>
    <row r="51">
      <c r="A51" s="94"/>
      <c r="B51" s="94"/>
      <c r="C51" s="95"/>
      <c r="D51" s="95"/>
      <c r="E51" s="94"/>
      <c r="F51" s="94"/>
      <c r="G51" s="94"/>
      <c r="H51" s="94"/>
      <c r="I51" s="94"/>
      <c r="J51" s="94"/>
      <c r="K51" s="94"/>
      <c r="L51" s="94"/>
      <c r="M51" s="94"/>
      <c r="N51" s="94"/>
      <c r="O51" s="94"/>
    </row>
    <row r="52">
      <c r="A52" s="94"/>
      <c r="B52" s="94"/>
      <c r="C52" s="95"/>
      <c r="D52" s="95"/>
      <c r="E52" s="94"/>
      <c r="F52" s="94"/>
      <c r="G52" s="94"/>
      <c r="H52" s="94"/>
      <c r="I52" s="94"/>
      <c r="J52" s="94"/>
      <c r="K52" s="94"/>
      <c r="L52" s="94"/>
      <c r="M52" s="94"/>
      <c r="N52" s="94"/>
      <c r="O52" s="94"/>
    </row>
  </sheetData>
  <mergeCells count="13">
    <mergeCell ref="B43:O43"/>
    <mergeCell ref="B44:O44"/>
    <mergeCell ref="B45:O45"/>
    <mergeCell ref="B46:O46"/>
    <mergeCell ref="B47:O47"/>
    <mergeCell ref="B48:O48"/>
    <mergeCell ref="A35:O35"/>
    <mergeCell ref="B36:O36"/>
    <mergeCell ref="B37:O37"/>
    <mergeCell ref="A39:O39"/>
    <mergeCell ref="B40:O40"/>
    <mergeCell ref="B41:O41"/>
    <mergeCell ref="B42:O42"/>
  </mergeCells>
  <drawing r:id="rId1"/>
</worksheet>
</file>