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 de bord" sheetId="1" r:id="rId4"/>
    <sheet state="visible" name="Données" sheetId="2" r:id="rId5"/>
    <sheet state="visible" name="1. Admissions" sheetId="3" r:id="rId6"/>
    <sheet state="visible" name="2. Admissions femmes" sheetId="4" r:id="rId7"/>
    <sheet state="visible" name="3. Prévenus et condamnés" sheetId="5" r:id="rId8"/>
    <sheet state="visible" name="4. Présences quotidiennes" sheetId="6" r:id="rId9"/>
    <sheet state="visible" name="5. Inégalités sociales" sheetId="7" r:id="rId10"/>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répartition garçons et filles caculée à partir de la moyenne du total des admissions dans l'école de réforme de Montréal des 4 dernières années (proportion de filles = 18,04%)
	-Martin Petitclerc</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4">
      <text>
        <t xml:space="preserve">À partir de 1934, les transferts entre établissements ne sont plus comptés.
</t>
      </text>
    </comment>
    <comment authorId="0" ref="B109">
      <text>
        <t xml:space="preserve">ASQ 1971
	-Martin Petitclerc</t>
      </text>
    </comment>
    <comment authorId="0" ref="C71">
      <text>
        <t xml:space="preserve">répartition garçons et filles caculée à partir de la moyenne du total des admissions dans l'école de réforme de Montréal des 4 dernières années (proportion de filles = 18,04%)
	-Martin Petitclerc</t>
      </text>
    </comment>
    <comment authorId="0" ref="B65">
      <text>
        <t xml:space="preserve">Doublons 1925-1926
	-Martin Petitclerc</t>
      </text>
    </comment>
    <comment authorId="0" ref="C128">
      <text>
        <t xml:space="preserve">Stat Correct 1988, p. 31
	-Martin Petitclerc</t>
      </text>
    </comment>
    <comment authorId="0" ref="C130">
      <text>
        <t xml:space="preserve">Stat Correc 1990
	-Martin Petitclerc
1988-1991, on dirait que les changements de statuts sont comptés lorsqu'on additionne prévenus et condamnés...
	-Martin Petitclerc</t>
      </text>
    </comment>
    <comment authorId="0" ref="E101">
      <text>
        <t xml:space="preserve">ASQ (1970) 1961-1967
	-Martin Petitclerc</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
      <text>
        <t xml:space="preserve">Vérifier pour les données avant 1926</t>
      </text>
    </comment>
    <comment authorId="0" ref="B30">
      <text>
        <t xml:space="preserve">Avant 1890, les données rétrospectives tirées de l'annuaire statistique de 1919 ne comptent plus les récidives. Les récidives sont comptabilisées dans les données des inspecteurs de prison.</t>
      </text>
    </comment>
    <comment authorId="0" ref="B36">
      <text>
        <t xml:space="preserve">Pour l'année 1896 et 1901, nous avons conservé les données tirées du bureau des inspecteurs des prisons, puisque les données rétrospectives des annuaires ne comptaient pas les récidives</t>
      </text>
    </comment>
    <comment authorId="0" ref="B41">
      <text>
        <t xml:space="preserve">Pour l'année 1896 et 1901, nous avons conservé les données tirées du bureau des inspecteurs des prisons, puisque les données rétrospectives des annuaires ne comptaient pas les récidives</t>
      </text>
    </comment>
  </commentList>
</comments>
</file>

<file path=xl/sharedStrings.xml><?xml version="1.0" encoding="utf-8"?>
<sst xmlns="http://schemas.openxmlformats.org/spreadsheetml/2006/main" count="142" uniqueCount="64">
  <si>
    <t>Mouvement de la population des prisons provinciales (1858-2021)</t>
  </si>
  <si>
    <t>Date : Sasie de données à l'hiver, été, automne 2023 et réorganisé par Matin Petitclerc en 2025</t>
  </si>
  <si>
    <t>Étudiant.e.s : Justin Chauvette, Caroline Robert, Camille Champagne-Tremblay, Sadrine Labelle, Emma Leboutillier et Jimmy Beaudet</t>
  </si>
  <si>
    <t>Proefesseur.e.s : Martin Petitclerc</t>
  </si>
  <si>
    <r>
      <rPr>
        <rFont val="Arial"/>
        <b/>
        <color theme="1"/>
        <sz val="10.0"/>
      </rPr>
      <t xml:space="preserve">Tâche </t>
    </r>
    <r>
      <rPr>
        <rFont val="Arial"/>
        <color theme="1"/>
        <sz val="10.0"/>
      </rPr>
      <t xml:space="preserve">:                                                                                                                                                                                                                                                                                                                                                                                                                    
En 2023, la première prise de données concernait l'ensemble des données sur le mouvement des prisons provinciales au Québec entre 1858 et 2021. Puisque la prise de données, combinée à plusieurs changements au cours de la période, s’est avérée fastidieuse, il fut nécessaire de les regrouper en différentes séries, ce que fit Martin Petitclerc en 2025.                                                                          </t>
    </r>
  </si>
  <si>
    <r>
      <rPr>
        <rFont val="Arial"/>
        <b/>
        <color theme="1"/>
        <sz val="10.0"/>
      </rPr>
      <t xml:space="preserve">Sources :    </t>
    </r>
    <r>
      <rPr>
        <rFont val="Arial"/>
        <color theme="1"/>
        <sz val="10.0"/>
      </rPr>
      <t xml:space="preserve">                                                                                                                                                                                      
1862 à 1879: Rapports annuels du Bureau des inspecteurs de prisons, asiles, etc., Québec, Documents de la session.
1880-1968: Annuaires statistiques du Québec, Province de Québec, notamment 1919, 1928, 1938, 1951-1952, 1954, 1958, 1966-1967, 1970
1969-1983: Ministère de la Justice du Québec, Direction Générale de la Probation et de la Détention, Rapports annuels
1985-2000: Nombre d'admissions: Ministère de la Justice du Québec, Direction Générale de la Probation et de la Détention, Statistiques correctionnelles du Québec
1981-2023: StatCan, Comptes moyens des adultes dans les programmes correctionnels provinciaux et territoriaux; Tableau : 35-10-0154-01 (anciennement CANSIM 251-0005)
2001-2023: StatCan, Admissions des adultes en détention aux programmes des services correctionnels selon le sexe, Tableau : 35-10-0015-01 (anciennement CANSIM 251-0021); Admissions des adultes aux programmes des services correctionnels, Tableau : 35-10-0014-01 (anciennement CANSIM 251-0020); Admissions des adultes en détention aux programmes des services correctionnels selon l'identité autochtone, Tableau : 35-10-0016-01 (anciennement CANSIM 251-0022)
1962-2016: Indice Gini: Ministère de la Justice du Québec, Direction Générale de la Probation et de la Détention, Rapport annuel 1981 (pour l'indice GINI au Canada 1962-1975) et StatCan, Coefficients de Gini du revenu ajusté du marché, total et après impôt, Tableau : 11-10-0134-01 (anciennement CANSIM 206-0033)
1919-2016: Taux de chômage: StatCan, Dave Grower, Inter-War Labour Database, 1919-1944; StatCan, Données provinciale et territoriale à long terme, Tableau : 36-10-0229-01 (anciennement CANSIM 384-5000)
</t>
    </r>
  </si>
  <si>
    <r>
      <rPr>
        <rFont val="Arial"/>
        <b/>
        <color theme="1"/>
        <sz val="10.0"/>
      </rPr>
      <t>Méthodologie</t>
    </r>
    <r>
      <rPr>
        <rFont val="Arial"/>
        <color theme="1"/>
        <sz val="10.0"/>
      </rPr>
      <t xml:space="preserve"> : 
En utilisant les informations recueillies dans cinq sources différentes sur l'emprisonnement des Québécois et des Québécoises dans les établissements correctionnels du Québec, nous avons établi cinq ensembles de données sur une longue période. Il s'est avéré nécessaire de les combiner avec des données de Statcan pour les analyser en profondeur. Il est important de porter atention aux notes en bas des tableaux, car elles permettent de comprendre les changements dans les périodes étudiées. </t>
    </r>
  </si>
  <si>
    <t>Structure du fichier</t>
  </si>
  <si>
    <t>L'onglet "données" contient l'ensemble des données statistiques compilées par l'équipe. Pour faciliter l'analyse, l'équipe du CHRS a également réalisé quelques tableaux synthèses sur des thématiques particulières. Ceuc-ci sont présentés dans les onglets suivants.</t>
  </si>
  <si>
    <t>Année</t>
  </si>
  <si>
    <t xml:space="preserve">Total des admissions (1, 3, 4) </t>
  </si>
  <si>
    <t>Total des admissions d'hommes (1, 3)</t>
  </si>
  <si>
    <t>Total des admissions femmes (1, 3)</t>
  </si>
  <si>
    <t>Total des admissions de personnes prévenues</t>
  </si>
  <si>
    <t>Total des admissions de personnes condamnées</t>
  </si>
  <si>
    <t>Total des admission de personnes autres que prévenues ou condamnées</t>
  </si>
  <si>
    <t>Total des admissions de femmes prévenues</t>
  </si>
  <si>
    <t>Total des admissions de femmes condamnées</t>
  </si>
  <si>
    <t>Total des admission de femmes autres que prévenues ou condamnées</t>
  </si>
  <si>
    <t>Total des admissions de personnes autochtones</t>
  </si>
  <si>
    <t>Total des admissions de personnes autochtones condamnées</t>
  </si>
  <si>
    <t>Total des admissions de personnes autochtones prévenues</t>
  </si>
  <si>
    <t>Nombre quotidien de personnes détenues (2, 3)</t>
  </si>
  <si>
    <t>Nombre d'hommes détenus au 31 decembre de l'année (3)</t>
  </si>
  <si>
    <t>Nombre de femmes détenues au 31 decembre de l'année (3)</t>
  </si>
  <si>
    <t>Nombre quotidien de personnes prévenues (2, 3)</t>
  </si>
  <si>
    <t>Nombre quotidien de personnes condamnées (2, 3)</t>
  </si>
  <si>
    <t>Population au Québec</t>
  </si>
  <si>
    <t>Indice GINI (Canada, 1962-1975 ; Québec, 1976-2016)</t>
  </si>
  <si>
    <t>Taux de chômage</t>
  </si>
  <si>
    <t>Sources</t>
  </si>
  <si>
    <t>1862 à 1879: Rapports annuels du Bureau des inspecteurs de prisons, asiles, etc., Québec, Documents de la session.</t>
  </si>
  <si>
    <t>1880-1968: Annuaires statistiques du Québec, Province de Québec, notamment 1919, 1928, 1938, 1951-1952, 1954, 1958, 1966-1967, 1970</t>
  </si>
  <si>
    <t>1969-1983: Ministère de la Justice du Québec, Direction Générale de la Probation et de la Détention, Rapports annuels</t>
  </si>
  <si>
    <t>1985-2000: Nombre d'admissions: Ministère de la Justice du Québec, Direction Générale de la Probation et de la Détention, Statistiques correctionnelles du Québec</t>
  </si>
  <si>
    <t>1981-2023: StatCan, Comptes moyens des adultes dans les programmes correctionnels provinciaux et territoriaux; Tableau : 35-10-0154-01 (anciennement CANSIM 251-0005)</t>
  </si>
  <si>
    <t>2001-2023: StatCan, Admissions des adultes en détention aux programmes des services correctionnels selon le sexe, Tableau : 35-10-0015-01 (anciennement CANSIM 251-0021); Admissions des adultes aux programmes des services correctionnels, Tableau : 35-10-0014-01 (anciennement CANSIM 251-0020); Admissions des adultes en détention aux programmes des services correctionnels selon l'identité autochtone, Tableau : 35-10-0016-01 (anciennement CANSIM 251-0022)</t>
  </si>
  <si>
    <t>1962-2016: Indice Gini: Ministère de la Justice du Québec, Direction Générale de la Probation et de la Détention, Rapport annuel 1981 (pour l'indice GINI au Canada 1962-1975) et StatCan, Coefficients de Gini du revenu ajusté du marché, total et après impôt, Tableau : 11-10-0134-01 (anciennement CANSIM 206-0033)</t>
  </si>
  <si>
    <t xml:space="preserve">1919-2016: Taux de chômage: StatCan, Dave Grower, Inter-War Labour Database, 1919-1944; StatCan, Données provinciale et territoriale à long terme, Tableau : 36-10-0229-01 (anciennement CANSIM 384-5000)
</t>
  </si>
  <si>
    <t>Notes du CHRS</t>
  </si>
  <si>
    <t xml:space="preserve">Total des admissions. Un transfert entre établissements n'est plus compté comme une nouvelle admission à partir de 1934. </t>
  </si>
  <si>
    <t>Nombre quotidien de personnes détenues. Entre 1885 et 1965, il s'agit du décompte du nombre de personnes détenues au 31 décembre de l'année. Entre 1966 et 1974, le nombre correspond à la moyenne des décomptes au 1er de chaque mois. À partir de 1975, il s'agit de la moyenne des décomptes à chaque jour de l'année.</t>
  </si>
  <si>
    <t xml:space="preserve">Dans les Annuaires statistiques du Québec, les nombres d'admissions et de présences dans les écoles de réforme sont inclus dans les totaux entre 1914 et 1933. Nous les avons soustraits. </t>
  </si>
  <si>
    <t>Pour les années 1896 et 1901, nous avons conservé les données tirées des rapports du bureau des inspecteurs des prisons puisque les données des Annuaires statistiques du Québec semblent erronées.</t>
  </si>
  <si>
    <t>Population Québec</t>
  </si>
  <si>
    <t>Admission/population</t>
  </si>
  <si>
    <t>Admissions Autres</t>
  </si>
  <si>
    <t>1985-2000: Ministère de la Justice du Québec, Direction Générale de la Probation et de la Détention, Statistiques correctionnelles du Québec (pour le nombre d'admissions)</t>
  </si>
  <si>
    <t>Pourcentage des femmes sur le total des admissions</t>
  </si>
  <si>
    <t>Admissions des Femmes / 100000 habitants</t>
  </si>
  <si>
    <t>Total des admissions des hommes et des femmes</t>
  </si>
  <si>
    <t>Population du Québec</t>
  </si>
  <si>
    <t>Notes</t>
  </si>
  <si>
    <t>Sans jeunes délinquants 1914-1933; 1931-1933, répartition entre garçons et filles effectuée par la moyenne des 4 années précédentes.</t>
  </si>
  <si>
    <t>Total Nombre quotidien de personnes détenues</t>
  </si>
  <si>
    <t>1962-2016: Ministère de la Justice du Québec, Direction Générale de la Probation et de la Détention, Rapport annuel 1981 (pour l'indice GINI au Canada 1962-1975) et StatCan, Coefficients de Gini du revenu ajusté du marché, total et après impôt, Tableau : 11-10-0134-01 (anciennement CANSIM 206-0033)</t>
  </si>
  <si>
    <t>Population</t>
  </si>
  <si>
    <t>Nombre total / 100 000 habitants</t>
  </si>
  <si>
    <t>Pourcentage de femmes par rapport au total des présences</t>
  </si>
  <si>
    <t xml:space="preserve">Taux quotidien de femmes par 100,000 personnes </t>
  </si>
  <si>
    <t xml:space="preserve">Taux quotidien d'hommes par 100,000 personnes </t>
  </si>
  <si>
    <t>Présences par 100 000 habitants</t>
  </si>
  <si>
    <t>Admissions par 100 000 habitants</t>
  </si>
  <si>
    <t xml:space="preserve">Taux de chômage au Québec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</si>
</sst>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
    <numFmt numFmtId="166" formatCode="hh:mm"/>
    <numFmt numFmtId="167" formatCode="m.d"/>
  </numFmts>
  <fonts count="13">
    <font>
      <sz val="10.0"/>
      <color rgb="FF000000"/>
      <name val="Arial"/>
      <scheme val="minor"/>
    </font>
    <font>
      <b/>
      <color theme="1"/>
      <name val="Arial"/>
      <scheme val="minor"/>
    </font>
    <font>
      <color theme="1"/>
      <name val="Arial"/>
      <scheme val="minor"/>
    </font>
    <font>
      <sz val="10.0"/>
      <color theme="1"/>
      <name val="Arial"/>
    </font>
    <font>
      <sz val="8.0"/>
      <color theme="1"/>
      <name val="Arial"/>
      <scheme val="minor"/>
    </font>
    <font>
      <sz val="11.0"/>
      <color theme="1"/>
      <name val="Arial"/>
      <scheme val="minor"/>
    </font>
    <font/>
    <font>
      <b/>
      <sz val="9.0"/>
      <color theme="1"/>
      <name val="Arial"/>
      <scheme val="minor"/>
    </font>
    <font>
      <sz val="10.0"/>
      <color theme="1"/>
      <name val="Arial"/>
      <scheme val="minor"/>
    </font>
    <font>
      <sz val="10.0"/>
      <color rgb="FF434343"/>
      <name val="Roboto"/>
    </font>
    <font>
      <sz val="10.0"/>
      <color rgb="FF000000"/>
      <name val="Calibri"/>
    </font>
    <font>
      <sz val="10.0"/>
      <color theme="1"/>
      <name val="Calibri"/>
    </font>
    <font>
      <b/>
      <sz val="10.0"/>
      <color theme="1"/>
      <name val="Arial"/>
    </font>
  </fonts>
  <fills count="3">
    <fill>
      <patternFill patternType="none"/>
    </fill>
    <fill>
      <patternFill patternType="lightGray"/>
    </fill>
    <fill>
      <patternFill patternType="solid">
        <fgColor rgb="FFD9D9D9"/>
        <bgColor rgb="FFD9D9D9"/>
      </patternFill>
    </fill>
  </fills>
  <borders count="10">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000000"/>
      </left>
      <right style="thin">
        <color rgb="FF000000"/>
      </right>
      <top style="thin">
        <color rgb="FF000000"/>
      </top>
      <bottom style="thin">
        <color rgb="FF000000"/>
      </bottom>
    </border>
    <border>
      <left style="thin">
        <color rgb="FF356854"/>
      </left>
      <right style="thin">
        <color rgb="FF284E3F"/>
      </right>
      <top style="thin">
        <color rgb="FF284E3F"/>
      </top>
      <bottom style="thin">
        <color rgb="FF284E3F"/>
      </bottom>
    </border>
    <border>
      <left style="thin">
        <color rgb="FFFFFFFF"/>
      </left>
      <right style="thin">
        <color rgb="FFFFFFFF"/>
      </right>
      <top style="thin">
        <color rgb="FFFFFFFF"/>
      </top>
      <bottom style="thin">
        <color rgb="FFFFFFFF"/>
      </bottom>
    </border>
    <border>
      <left style="thin">
        <color rgb="FF000000"/>
      </left>
      <right style="thin">
        <color rgb="FF000000"/>
      </right>
      <top style="thin">
        <color rgb="FF000000"/>
      </top>
      <bottom style="thin">
        <color rgb="FF284E3F"/>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0" fillId="0" fontId="2" numFmtId="0" xfId="0" applyFont="1"/>
    <xf borderId="0" fillId="0" fontId="3" numFmtId="0" xfId="0" applyAlignment="1" applyFont="1">
      <alignment readingOrder="0" shrinkToFit="0" wrapText="1"/>
    </xf>
    <xf borderId="0" fillId="0" fontId="1" numFmtId="0" xfId="0" applyAlignment="1" applyFont="1">
      <alignment readingOrder="0"/>
    </xf>
    <xf borderId="1" fillId="0" fontId="4" numFmtId="0" xfId="0" applyAlignment="1" applyBorder="1" applyFont="1">
      <alignment horizontal="left" readingOrder="0" shrinkToFit="0" vertical="center" wrapText="1"/>
    </xf>
    <xf borderId="2" fillId="0" fontId="4" numFmtId="0" xfId="0" applyAlignment="1" applyBorder="1" applyFont="1">
      <alignment horizontal="left" readingOrder="0" shrinkToFit="0" vertical="center" wrapText="1"/>
    </xf>
    <xf borderId="2" fillId="0" fontId="4" numFmtId="49" xfId="0" applyAlignment="1" applyBorder="1" applyFont="1" applyNumberFormat="1">
      <alignment horizontal="left" readingOrder="0" shrinkToFit="0" vertical="center" wrapText="1"/>
    </xf>
    <xf borderId="2" fillId="0" fontId="4" numFmtId="0" xfId="0" applyAlignment="1" applyBorder="1" applyFont="1">
      <alignment horizontal="left" readingOrder="0" shrinkToFit="0" vertical="center" wrapText="1"/>
    </xf>
    <xf borderId="3" fillId="0" fontId="4" numFmtId="0" xfId="0" applyAlignment="1" applyBorder="1" applyFont="1">
      <alignment horizontal="left" readingOrder="0" shrinkToFit="0" vertical="center" wrapText="1"/>
    </xf>
    <xf borderId="4" fillId="0" fontId="4" numFmtId="0" xfId="0" applyAlignment="1" applyBorder="1" applyFont="1">
      <alignment horizontal="left" readingOrder="0" shrinkToFit="0" vertical="center" wrapText="1"/>
    </xf>
    <xf borderId="3" fillId="0" fontId="2" numFmtId="0" xfId="0" applyAlignment="1" applyBorder="1" applyFont="1">
      <alignment readingOrder="0" shrinkToFit="0" vertical="center" wrapText="0"/>
    </xf>
    <xf borderId="3" fillId="0" fontId="2" numFmtId="0" xfId="0" applyAlignment="1" applyBorder="1" applyFont="1">
      <alignment readingOrder="0" shrinkToFit="0" vertical="center" wrapText="0"/>
    </xf>
    <xf borderId="3" fillId="0" fontId="2" numFmtId="0" xfId="0" applyAlignment="1" applyBorder="1" applyFont="1">
      <alignment readingOrder="0" shrinkToFit="0" vertical="center" wrapText="0"/>
    </xf>
    <xf borderId="3" fillId="0" fontId="2" numFmtId="0" xfId="0" applyAlignment="1" applyBorder="1" applyFont="1">
      <alignment shrinkToFit="0" vertical="center" wrapText="0"/>
    </xf>
    <xf borderId="5" fillId="0" fontId="2" numFmtId="0" xfId="0" applyAlignment="1" applyBorder="1" applyFont="1">
      <alignment shrinkToFit="0" vertical="center" wrapText="0"/>
    </xf>
    <xf borderId="3" fillId="0" fontId="2" numFmtId="0" xfId="0" applyAlignment="1" applyBorder="1" applyFont="1">
      <alignment readingOrder="0" shrinkToFit="0" vertical="center" wrapText="0"/>
    </xf>
    <xf borderId="3" fillId="0" fontId="2" numFmtId="0" xfId="0" applyAlignment="1" applyBorder="1" applyFont="1">
      <alignment shrinkToFit="0" vertical="center" wrapText="0"/>
    </xf>
    <xf borderId="3" fillId="0" fontId="5" numFmtId="0" xfId="0" applyAlignment="1" applyBorder="1" applyFont="1">
      <alignment readingOrder="0" shrinkToFit="0" vertical="center" wrapText="0"/>
    </xf>
    <xf borderId="3" fillId="0" fontId="2" numFmtId="0" xfId="0" applyAlignment="1" applyBorder="1" applyFont="1">
      <alignment readingOrder="0" shrinkToFit="0" vertical="center" wrapText="0"/>
    </xf>
    <xf borderId="3" fillId="0" fontId="2" numFmtId="1" xfId="0" applyAlignment="1" applyBorder="1" applyFont="1" applyNumberFormat="1">
      <alignment readingOrder="0" shrinkToFit="0" vertical="center" wrapText="0"/>
    </xf>
    <xf borderId="3" fillId="0" fontId="2" numFmtId="164" xfId="0" applyAlignment="1" applyBorder="1" applyFont="1" applyNumberFormat="1">
      <alignment readingOrder="0" shrinkToFit="0" vertical="center" wrapText="0"/>
    </xf>
    <xf borderId="3" fillId="0" fontId="2" numFmtId="164" xfId="0" applyAlignment="1" applyBorder="1" applyFont="1" applyNumberFormat="1">
      <alignment readingOrder="0" shrinkToFit="0" vertical="center" wrapText="0"/>
    </xf>
    <xf borderId="3" fillId="0" fontId="2" numFmtId="164" xfId="0" applyAlignment="1" applyBorder="1" applyFont="1" applyNumberFormat="1">
      <alignment shrinkToFit="0" vertical="center" wrapText="0"/>
    </xf>
    <xf borderId="3" fillId="0" fontId="2" numFmtId="165" xfId="0" applyAlignment="1" applyBorder="1" applyFont="1" applyNumberFormat="1">
      <alignment shrinkToFit="0" vertical="center" wrapText="0"/>
    </xf>
    <xf borderId="3" fillId="0" fontId="2" numFmtId="165" xfId="0" applyAlignment="1" applyBorder="1" applyFont="1" applyNumberFormat="1">
      <alignment shrinkToFit="0" vertical="center" wrapText="0"/>
    </xf>
    <xf borderId="3" fillId="0" fontId="2" numFmtId="165" xfId="0" applyAlignment="1" applyBorder="1" applyFont="1" applyNumberFormat="1">
      <alignment readingOrder="0" shrinkToFit="0" vertical="center" wrapText="0"/>
    </xf>
    <xf borderId="3" fillId="0" fontId="2" numFmtId="0" xfId="0" applyAlignment="1" applyBorder="1" applyFont="1">
      <alignment readingOrder="0" shrinkToFit="0" vertical="center" wrapText="0"/>
    </xf>
    <xf borderId="6" fillId="0" fontId="2" numFmtId="0" xfId="0" applyAlignment="1" applyBorder="1" applyFont="1">
      <alignment readingOrder="0" shrinkToFit="0" vertical="center" wrapText="0"/>
    </xf>
    <xf borderId="0" fillId="0" fontId="2" numFmtId="0" xfId="0" applyAlignment="1" applyFont="1">
      <alignment readingOrder="0"/>
    </xf>
    <xf borderId="7" fillId="0" fontId="1" numFmtId="0" xfId="0" applyAlignment="1" applyBorder="1" applyFont="1">
      <alignment horizontal="center" readingOrder="0"/>
    </xf>
    <xf borderId="8" fillId="0" fontId="6" numFmtId="0" xfId="0" applyBorder="1" applyFont="1"/>
    <xf borderId="9" fillId="0" fontId="6" numFmtId="0" xfId="0" applyBorder="1" applyFont="1"/>
    <xf borderId="7" fillId="0" fontId="2" numFmtId="0" xfId="0" applyAlignment="1" applyBorder="1" applyFont="1">
      <alignment readingOrder="0" shrinkToFit="0" wrapText="1"/>
    </xf>
    <xf borderId="7" fillId="0" fontId="1" numFmtId="0" xfId="0" applyAlignment="1" applyBorder="1" applyFont="1">
      <alignment horizontal="center" readingOrder="0" shrinkToFit="0" wrapText="1"/>
    </xf>
    <xf borderId="3" fillId="0" fontId="2" numFmtId="0" xfId="0" applyAlignment="1" applyBorder="1" applyFont="1">
      <alignment horizontal="center" readingOrder="0" shrinkToFit="0" wrapText="1"/>
    </xf>
    <xf borderId="0" fillId="0" fontId="2" numFmtId="166" xfId="0" applyAlignment="1" applyFont="1" applyNumberFormat="1">
      <alignment readingOrder="0"/>
    </xf>
    <xf borderId="0" fillId="0" fontId="7" numFmtId="0" xfId="0" applyAlignment="1" applyFont="1">
      <alignment horizontal="center" readingOrder="0" shrinkToFit="0" vertical="center" wrapText="1"/>
    </xf>
    <xf borderId="0" fillId="0" fontId="7" numFmtId="0" xfId="0" applyAlignment="1" applyFont="1">
      <alignment horizontal="center" readingOrder="0" shrinkToFit="0" vertical="center" wrapText="1"/>
    </xf>
    <xf borderId="0" fillId="0" fontId="7" numFmtId="49" xfId="0" applyAlignment="1" applyFont="1" applyNumberFormat="1">
      <alignment horizontal="center" readingOrder="0" shrinkToFit="0" vertical="center" wrapText="1"/>
    </xf>
    <xf borderId="3" fillId="0" fontId="2" numFmtId="0" xfId="0" applyAlignment="1" applyBorder="1" applyFont="1">
      <alignment horizontal="center" readingOrder="0" vertical="center"/>
    </xf>
    <xf borderId="3" fillId="0" fontId="2" numFmtId="1" xfId="0" applyAlignment="1" applyBorder="1" applyFont="1" applyNumberFormat="1">
      <alignment horizontal="center" readingOrder="0" vertical="center"/>
    </xf>
    <xf borderId="3" fillId="0" fontId="3" numFmtId="0" xfId="0" applyAlignment="1" applyBorder="1" applyFont="1">
      <alignment horizontal="center" vertical="center"/>
    </xf>
    <xf borderId="3" fillId="0" fontId="2" numFmtId="164" xfId="0" applyAlignment="1" applyBorder="1" applyFont="1" applyNumberFormat="1">
      <alignment horizontal="center" vertical="center"/>
    </xf>
    <xf borderId="3" fillId="0" fontId="2" numFmtId="0" xfId="0" applyAlignment="1" applyBorder="1" applyFont="1">
      <alignment horizontal="center" vertical="center"/>
    </xf>
    <xf borderId="3" fillId="0" fontId="8" numFmtId="0" xfId="0" applyAlignment="1" applyBorder="1" applyFont="1">
      <alignment horizontal="center" readingOrder="0" vertical="center"/>
    </xf>
    <xf borderId="3" fillId="0" fontId="8" numFmtId="0" xfId="0" applyAlignment="1" applyBorder="1" applyFont="1">
      <alignment horizontal="center" vertical="center"/>
    </xf>
    <xf borderId="3" fillId="0" fontId="8" numFmtId="0" xfId="0" applyAlignment="1" applyBorder="1" applyFont="1">
      <alignment horizontal="center" readingOrder="0" vertical="center"/>
    </xf>
    <xf borderId="3" fillId="0" fontId="9" numFmtId="0" xfId="0" applyAlignment="1" applyBorder="1" applyFont="1">
      <alignment horizontal="center" readingOrder="0" shrinkToFit="0" vertical="center" wrapText="0"/>
    </xf>
    <xf borderId="3" fillId="0" fontId="10" numFmtId="0" xfId="0" applyAlignment="1" applyBorder="1" applyFont="1">
      <alignment horizontal="center" readingOrder="0" shrinkToFit="0" vertical="center" wrapText="0"/>
    </xf>
    <xf borderId="3" fillId="0" fontId="11" numFmtId="0" xfId="0" applyAlignment="1" applyBorder="1" applyFont="1">
      <alignment horizontal="center" readingOrder="0" vertical="center"/>
    </xf>
    <xf borderId="3" fillId="0" fontId="2" numFmtId="0" xfId="0" applyAlignment="1" applyBorder="1" applyFont="1">
      <alignment horizontal="center" readingOrder="0"/>
    </xf>
    <xf borderId="0" fillId="0" fontId="2" numFmtId="164" xfId="0" applyAlignment="1" applyFont="1" applyNumberFormat="1">
      <alignment readingOrder="0"/>
    </xf>
    <xf borderId="0" fillId="0" fontId="2" numFmtId="164" xfId="0" applyFont="1" applyNumberFormat="1"/>
    <xf borderId="3" fillId="0" fontId="1" numFmtId="0" xfId="0" applyAlignment="1" applyBorder="1" applyFont="1">
      <alignment horizontal="center" readingOrder="0" shrinkToFit="0" vertical="center" wrapText="1"/>
    </xf>
    <xf borderId="7" fillId="0" fontId="1" numFmtId="49" xfId="0" applyAlignment="1" applyBorder="1" applyFont="1" applyNumberFormat="1">
      <alignment horizontal="center" readingOrder="0" shrinkToFit="0" vertical="center" wrapText="1"/>
    </xf>
    <xf borderId="3" fillId="0" fontId="1" numFmtId="49" xfId="0" applyAlignment="1" applyBorder="1" applyFont="1" applyNumberFormat="1">
      <alignment horizontal="center" readingOrder="0" shrinkToFit="0" vertical="center" wrapText="1"/>
    </xf>
    <xf borderId="3" fillId="0" fontId="2" numFmtId="0" xfId="0" applyAlignment="1" applyBorder="1" applyFont="1">
      <alignment horizontal="center" readingOrder="0" vertical="center"/>
    </xf>
    <xf borderId="3" fillId="0" fontId="2" numFmtId="164" xfId="0" applyAlignment="1" applyBorder="1" applyFont="1" applyNumberFormat="1">
      <alignment horizontal="center" readingOrder="0" vertical="center"/>
    </xf>
    <xf borderId="3" fillId="2" fontId="2" numFmtId="0" xfId="0" applyAlignment="1" applyBorder="1" applyFill="1" applyFont="1">
      <alignment horizontal="center" readingOrder="0" vertical="center"/>
    </xf>
    <xf borderId="3" fillId="0" fontId="2" numFmtId="0" xfId="0" applyAlignment="1" applyBorder="1" applyFont="1">
      <alignment horizontal="center" readingOrder="0" vertical="center"/>
    </xf>
    <xf borderId="3" fillId="2" fontId="2" numFmtId="1" xfId="0" applyAlignment="1" applyBorder="1" applyFont="1" applyNumberFormat="1">
      <alignment horizontal="center" readingOrder="0" vertical="center"/>
    </xf>
    <xf borderId="3" fillId="2" fontId="2" numFmtId="0" xfId="0" applyAlignment="1" applyBorder="1" applyFont="1">
      <alignment horizontal="center" vertical="center"/>
    </xf>
    <xf borderId="3" fillId="0" fontId="11" numFmtId="0" xfId="0" applyAlignment="1" applyBorder="1" applyFont="1">
      <alignment horizontal="center" readingOrder="0" vertical="center"/>
    </xf>
    <xf borderId="7" fillId="0" fontId="1" numFmtId="0" xfId="0" applyAlignment="1" applyBorder="1" applyFont="1">
      <alignment horizontal="center" readingOrder="0" shrinkToFit="0" vertical="center" wrapText="1"/>
    </xf>
    <xf borderId="3" fillId="0" fontId="2" numFmtId="0" xfId="0" applyAlignment="1" applyBorder="1" applyFont="1">
      <alignment horizontal="center" readingOrder="0" shrinkToFit="0" vertical="center" wrapText="1"/>
    </xf>
    <xf borderId="0" fillId="0" fontId="2" numFmtId="167" xfId="0" applyAlignment="1" applyFont="1" applyNumberFormat="1">
      <alignment readingOrder="0"/>
    </xf>
    <xf borderId="3" fillId="0" fontId="1" numFmtId="0" xfId="0" applyAlignment="1" applyBorder="1" applyFont="1">
      <alignment horizontal="center" readingOrder="0" shrinkToFit="0" vertical="center" wrapText="1"/>
    </xf>
    <xf borderId="3" fillId="0" fontId="2" numFmtId="0" xfId="0" applyAlignment="1" applyBorder="1" applyFont="1">
      <alignment horizontal="center"/>
    </xf>
    <xf borderId="3" fillId="0" fontId="2" numFmtId="0" xfId="0" applyAlignment="1" applyBorder="1" applyFont="1">
      <alignment horizontal="center" readingOrder="0"/>
    </xf>
    <xf borderId="7" fillId="0" fontId="2" numFmtId="0" xfId="0" applyAlignment="1" applyBorder="1" applyFont="1">
      <alignment horizontal="center" readingOrder="0" shrinkToFit="0" vertical="center" wrapText="1"/>
    </xf>
    <xf borderId="3" fillId="0" fontId="12" numFmtId="0" xfId="0" applyAlignment="1" applyBorder="1" applyFont="1">
      <alignment horizontal="center" shrinkToFit="0" vertical="center" wrapText="1"/>
    </xf>
    <xf borderId="3" fillId="0" fontId="12" numFmtId="0" xfId="0" applyAlignment="1" applyBorder="1" applyFont="1">
      <alignment horizontal="center" readingOrder="0" shrinkToFit="0" vertical="center" wrapText="1"/>
    </xf>
    <xf borderId="3"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3" fillId="0" fontId="2" numFmtId="0" xfId="0" applyAlignment="1" applyBorder="1" applyFont="1">
      <alignment horizontal="center" shrinkToFit="0" vertical="center" wrapText="1"/>
    </xf>
    <xf borderId="3" fillId="0" fontId="8" numFmtId="0" xfId="0" applyAlignment="1" applyBorder="1" applyFont="1">
      <alignment horizontal="center" readingOrder="0" shrinkToFit="0" vertical="center" wrapText="1"/>
    </xf>
    <xf borderId="3" fillId="0" fontId="8" numFmtId="0" xfId="0" applyAlignment="1" applyBorder="1" applyFont="1">
      <alignment horizontal="center" shrinkToFit="0" vertical="center" wrapText="1"/>
    </xf>
    <xf borderId="3" fillId="0" fontId="8" numFmtId="0" xfId="0" applyAlignment="1" applyBorder="1" applyFont="1">
      <alignment horizontal="center" readingOrder="0" shrinkToFit="0" vertical="center" wrapText="1"/>
    </xf>
    <xf borderId="3" fillId="0" fontId="8" numFmtId="164" xfId="0" applyAlignment="1" applyBorder="1" applyFont="1" applyNumberFormat="1">
      <alignment horizontal="center" readingOrder="0" shrinkToFit="0" vertical="center" wrapText="1"/>
    </xf>
    <xf borderId="3" fillId="0" fontId="2" numFmtId="164" xfId="0" applyAlignment="1" applyBorder="1" applyFont="1" applyNumberFormat="1">
      <alignment horizontal="center" shrinkToFit="0" vertical="center" wrapText="1"/>
    </xf>
    <xf borderId="3" fillId="0" fontId="5" numFmtId="0" xfId="0" applyAlignment="1" applyBorder="1" applyFont="1">
      <alignment horizontal="center" readingOrder="0" shrinkToFit="0" vertical="center" wrapText="1"/>
    </xf>
    <xf borderId="3" fillId="0" fontId="9" numFmtId="0" xfId="0" applyAlignment="1" applyBorder="1" applyFont="1">
      <alignment horizontal="center" readingOrder="0" shrinkToFit="0" vertical="center" wrapText="1"/>
    </xf>
    <xf borderId="3" fillId="0" fontId="2" numFmtId="0" xfId="0" applyAlignment="1" applyBorder="1" applyFont="1">
      <alignment horizontal="center" readingOrder="0" shrinkToFit="0" vertical="center" wrapText="1"/>
    </xf>
    <xf borderId="3" fillId="0" fontId="10" numFmtId="0" xfId="0" applyAlignment="1" applyBorder="1" applyFont="1">
      <alignment horizontal="center" readingOrder="0" shrinkToFit="0" vertical="center" wrapText="1"/>
    </xf>
    <xf borderId="0" fillId="0" fontId="1" numFmtId="0" xfId="0" applyAlignment="1" applyFont="1">
      <alignment horizontal="center" shrinkToFit="0" vertical="center" wrapText="1"/>
    </xf>
    <xf borderId="3" fillId="0" fontId="2" numFmtId="164" xfId="0" applyAlignment="1" applyBorder="1" applyFont="1" applyNumberFormat="1">
      <alignment horizontal="center" readingOrder="0"/>
    </xf>
    <xf borderId="3" fillId="0" fontId="2" numFmtId="164" xfId="0" applyAlignment="1" applyBorder="1" applyFont="1" applyNumberFormat="1">
      <alignment horizontal="center"/>
    </xf>
    <xf borderId="3" fillId="0" fontId="4" numFmtId="0" xfId="0" applyAlignment="1" applyBorder="1" applyFont="1">
      <alignment horizontal="center"/>
    </xf>
    <xf borderId="3" fillId="0" fontId="2" numFmtId="165" xfId="0" applyAlignment="1" applyBorder="1" applyFont="1" applyNumberFormat="1">
      <alignment horizontal="center"/>
    </xf>
    <xf borderId="3" fillId="0" fontId="2" numFmtId="165" xfId="0" applyAlignment="1" applyBorder="1" applyFont="1" applyNumberFormat="1">
      <alignment horizontal="center" readingOrder="0"/>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8F9FA"/>
          <bgColor rgb="FFF8F9FA"/>
        </patternFill>
      </fill>
      <border/>
    </dxf>
  </dxfs>
  <tableStyles count="4">
    <tableStyle count="3" pivot="0" name="Données-style">
      <tableStyleElement dxfId="1" type="headerRow"/>
      <tableStyleElement dxfId="2" type="firstRowStripe"/>
      <tableStyleElement dxfId="3" type="secondRowStripe"/>
    </tableStyle>
    <tableStyle count="2" pivot="0" name="2. Admissions femmes-style">
      <tableStyleElement dxfId="3" type="firstRowStripe"/>
      <tableStyleElement dxfId="2" type="secondRowStripe"/>
    </tableStyle>
    <tableStyle count="2" pivot="0" name="3. Prévenus et condamnés-style">
      <tableStyleElement dxfId="3" type="firstRowStripe"/>
      <tableStyleElement dxfId="2" type="secondRowStripe"/>
    </tableStyle>
    <tableStyle count="2" pivot="0" name="4. Présences quotidiennes-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U163" displayName="Table1" name="Table1" id="1">
  <tableColumns count="21">
    <tableColumn name="Année" id="1"/>
    <tableColumn name="Total des admissions (1, 3, 4) " id="2"/>
    <tableColumn name="Total des admissions d'hommes (1, 3)" id="3"/>
    <tableColumn name="Total des admissions femmes (1, 3)" id="4"/>
    <tableColumn name="Total des admissions de personnes prévenues" id="5"/>
    <tableColumn name="Total des admissions de personnes condamnées" id="6"/>
    <tableColumn name="Total des admission de personnes autres que prévenues ou condamnées" id="7"/>
    <tableColumn name="Total des admissions de femmes prévenues" id="8"/>
    <tableColumn name="Total des admissions de femmes condamnées" id="9"/>
    <tableColumn name="Total des admission de femmes autres que prévenues ou condamnées" id="10"/>
    <tableColumn name="Total des admissions de personnes autochtones" id="11"/>
    <tableColumn name="Total des admissions de personnes autochtones condamnées" id="12"/>
    <tableColumn name="Total des admissions de personnes autochtones prévenues" id="13"/>
    <tableColumn name="Nombre quotidien de personnes détenues (2, 3)" id="14"/>
    <tableColumn name="Nombre d'hommes détenus au 31 decembre de l'année (3)" id="15"/>
    <tableColumn name="Nombre de femmes détenues au 31 decembre de l'année (3)" id="16"/>
    <tableColumn name="Nombre quotidien de personnes prévenues (2, 3)" id="17"/>
    <tableColumn name="Nombre quotidien de personnes condamnées (2, 3)" id="18"/>
    <tableColumn name="Population au Québec" id="19"/>
    <tableColumn name="Indice GINI (Canada, 1962-1975 ; Québec, 1976-2016)" id="20"/>
    <tableColumn name="Taux de chômage" id="21"/>
  </tableColumns>
  <tableStyleInfo name="Données-style" showColumnStripes="0" showFirstColumn="1" showLastColumn="1" showRowStripes="1"/>
</table>
</file>

<file path=xl/tables/table2.xml><?xml version="1.0" encoding="utf-8"?>
<table xmlns="http://schemas.openxmlformats.org/spreadsheetml/2006/main" headerRowCount="0" ref="H151:H163" displayName="Table_1" name="Table_1" id="2">
  <tableColumns count="1">
    <tableColumn name="Column1" id="1"/>
  </tableColumns>
  <tableStyleInfo name="2. Admissions femmes-style" showColumnStripes="0" showFirstColumn="1" showLastColumn="1" showRowStripes="1"/>
</table>
</file>

<file path=xl/tables/table3.xml><?xml version="1.0" encoding="utf-8"?>
<table xmlns="http://schemas.openxmlformats.org/spreadsheetml/2006/main" headerRowCount="0" ref="B44:D102" displayName="Table_2" name="Table_2" id="3">
  <tableColumns count="3">
    <tableColumn name="Column1" id="1"/>
    <tableColumn name="Column2" id="2"/>
    <tableColumn name="Column3" id="3"/>
  </tableColumns>
  <tableStyleInfo name="3. Prévenus et condamnés-style" showColumnStripes="0" showFirstColumn="1" showLastColumn="1" showRowStripes="1"/>
</table>
</file>

<file path=xl/tables/table4.xml><?xml version="1.0" encoding="utf-8"?>
<table xmlns="http://schemas.openxmlformats.org/spreadsheetml/2006/main" headerRowCount="0" ref="B2:C163" displayName="Table_3" name="Table_3" id="4">
  <tableColumns count="2">
    <tableColumn name="Column1" id="1"/>
    <tableColumn name="Column2" id="2"/>
  </tableColumns>
  <tableStyleInfo name="4. Présences quotidienn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5"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3.0"/>
  </cols>
  <sheetData>
    <row r="1">
      <c r="A1" s="1" t="s">
        <v>0</v>
      </c>
      <c r="B1" s="1"/>
      <c r="C1" s="1"/>
      <c r="D1" s="1"/>
    </row>
    <row r="2">
      <c r="A2" s="2" t="s">
        <v>1</v>
      </c>
    </row>
    <row r="3">
      <c r="A3" s="3" t="s">
        <v>2</v>
      </c>
    </row>
    <row r="4">
      <c r="A4" s="2" t="s">
        <v>3</v>
      </c>
    </row>
    <row r="5">
      <c r="A5" s="4" t="s">
        <v>4</v>
      </c>
    </row>
    <row r="6">
      <c r="A6" s="4" t="s">
        <v>5</v>
      </c>
    </row>
    <row r="7">
      <c r="A7" s="4" t="s">
        <v>6</v>
      </c>
    </row>
    <row r="9">
      <c r="A9" s="5" t="s">
        <v>7</v>
      </c>
    </row>
    <row r="10">
      <c r="A10" s="2" t="s">
        <v>8</v>
      </c>
    </row>
  </sheetData>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16.25"/>
    <col customWidth="1" min="2" max="2" width="13.13"/>
    <col customWidth="1" min="3" max="4" width="10.13"/>
    <col customWidth="1" min="5" max="6" width="13.13"/>
    <col customWidth="1" min="7" max="13" width="10.13"/>
    <col customWidth="1" min="14" max="16" width="12.5"/>
  </cols>
  <sheetData>
    <row r="1" ht="72.75" customHeight="1">
      <c r="A1" s="6" t="s">
        <v>9</v>
      </c>
      <c r="B1" s="7" t="s">
        <v>10</v>
      </c>
      <c r="C1" s="8" t="s">
        <v>11</v>
      </c>
      <c r="D1" s="8" t="s">
        <v>12</v>
      </c>
      <c r="E1" s="8" t="s">
        <v>13</v>
      </c>
      <c r="F1" s="8" t="s">
        <v>14</v>
      </c>
      <c r="G1" s="8" t="s">
        <v>15</v>
      </c>
      <c r="H1" s="8" t="s">
        <v>16</v>
      </c>
      <c r="I1" s="8" t="s">
        <v>17</v>
      </c>
      <c r="J1" s="8" t="s">
        <v>18</v>
      </c>
      <c r="K1" s="8" t="s">
        <v>19</v>
      </c>
      <c r="L1" s="8" t="s">
        <v>20</v>
      </c>
      <c r="M1" s="8" t="s">
        <v>21</v>
      </c>
      <c r="N1" s="7" t="s">
        <v>22</v>
      </c>
      <c r="O1" s="8" t="s">
        <v>23</v>
      </c>
      <c r="P1" s="8" t="s">
        <v>24</v>
      </c>
      <c r="Q1" s="9" t="s">
        <v>25</v>
      </c>
      <c r="R1" s="9" t="s">
        <v>26</v>
      </c>
      <c r="S1" s="10" t="s">
        <v>27</v>
      </c>
      <c r="T1" s="8" t="s">
        <v>28</v>
      </c>
      <c r="U1" s="11" t="s">
        <v>29</v>
      </c>
    </row>
    <row r="2">
      <c r="A2" s="12">
        <v>1862.0</v>
      </c>
      <c r="B2" s="12">
        <v>6277.0</v>
      </c>
      <c r="C2" s="12">
        <v>4252.0</v>
      </c>
      <c r="D2" s="12">
        <v>2025.0</v>
      </c>
      <c r="E2" s="12"/>
      <c r="F2" s="12"/>
      <c r="G2" s="12"/>
      <c r="H2" s="12"/>
      <c r="I2" s="12"/>
      <c r="J2" s="12"/>
      <c r="K2" s="12"/>
      <c r="L2" s="12"/>
      <c r="M2" s="12"/>
      <c r="N2" s="13"/>
      <c r="O2" s="13"/>
      <c r="P2" s="13"/>
      <c r="Q2" s="14"/>
      <c r="R2" s="14"/>
      <c r="S2" s="15">
        <v>1119561.0</v>
      </c>
      <c r="T2" s="14"/>
      <c r="U2" s="14"/>
    </row>
    <row r="3">
      <c r="A3" s="12">
        <v>1863.0</v>
      </c>
      <c r="B3" s="12">
        <v>6300.0</v>
      </c>
      <c r="C3" s="12">
        <v>4112.0</v>
      </c>
      <c r="D3" s="12">
        <v>2188.0</v>
      </c>
      <c r="E3" s="12"/>
      <c r="F3" s="12"/>
      <c r="G3" s="12"/>
      <c r="H3" s="12"/>
      <c r="I3" s="12"/>
      <c r="J3" s="12"/>
      <c r="K3" s="12"/>
      <c r="L3" s="12"/>
      <c r="M3" s="12"/>
      <c r="N3" s="13"/>
      <c r="O3" s="13"/>
      <c r="P3" s="13"/>
      <c r="Q3" s="14"/>
      <c r="R3" s="14"/>
      <c r="S3" s="15">
        <v>1127556.0</v>
      </c>
      <c r="T3" s="14"/>
      <c r="U3" s="14"/>
    </row>
    <row r="4">
      <c r="A4" s="12">
        <v>1864.0</v>
      </c>
      <c r="B4" s="12">
        <v>6655.0</v>
      </c>
      <c r="C4" s="12">
        <v>3828.0</v>
      </c>
      <c r="D4" s="12">
        <v>2827.0</v>
      </c>
      <c r="E4" s="12"/>
      <c r="F4" s="12"/>
      <c r="G4" s="12"/>
      <c r="H4" s="12"/>
      <c r="I4" s="12"/>
      <c r="J4" s="12"/>
      <c r="K4" s="12"/>
      <c r="L4" s="12"/>
      <c r="M4" s="12"/>
      <c r="N4" s="13"/>
      <c r="O4" s="13"/>
      <c r="P4" s="13"/>
      <c r="Q4" s="14"/>
      <c r="R4" s="14"/>
      <c r="S4" s="15">
        <v>1135551.0</v>
      </c>
      <c r="T4" s="14"/>
      <c r="U4" s="14"/>
    </row>
    <row r="5">
      <c r="A5" s="12">
        <v>1865.0</v>
      </c>
      <c r="B5" s="12">
        <v>5204.0</v>
      </c>
      <c r="C5" s="12">
        <v>3530.0</v>
      </c>
      <c r="D5" s="12">
        <v>1674.0</v>
      </c>
      <c r="E5" s="12"/>
      <c r="F5" s="12"/>
      <c r="G5" s="12"/>
      <c r="H5" s="12"/>
      <c r="I5" s="12"/>
      <c r="J5" s="12"/>
      <c r="K5" s="12"/>
      <c r="L5" s="12"/>
      <c r="M5" s="12"/>
      <c r="N5" s="13"/>
      <c r="O5" s="13"/>
      <c r="P5" s="13"/>
      <c r="Q5" s="14"/>
      <c r="R5" s="14"/>
      <c r="S5" s="15">
        <v>1143546.0</v>
      </c>
      <c r="T5" s="14"/>
      <c r="U5" s="14"/>
    </row>
    <row r="6">
      <c r="A6" s="12">
        <v>1866.0</v>
      </c>
      <c r="B6" s="12">
        <v>5209.0</v>
      </c>
      <c r="C6" s="12">
        <v>3631.0</v>
      </c>
      <c r="D6" s="12">
        <v>1578.0</v>
      </c>
      <c r="E6" s="12"/>
      <c r="F6" s="12"/>
      <c r="G6" s="12"/>
      <c r="H6" s="12"/>
      <c r="I6" s="12"/>
      <c r="J6" s="12"/>
      <c r="K6" s="12"/>
      <c r="L6" s="12"/>
      <c r="M6" s="12"/>
      <c r="N6" s="13"/>
      <c r="O6" s="13"/>
      <c r="P6" s="13"/>
      <c r="Q6" s="14"/>
      <c r="R6" s="14"/>
      <c r="S6" s="15">
        <v>1151541.0</v>
      </c>
      <c r="T6" s="14"/>
      <c r="U6" s="14"/>
    </row>
    <row r="7">
      <c r="A7" s="12">
        <v>1867.0</v>
      </c>
      <c r="B7" s="12">
        <v>4605.0</v>
      </c>
      <c r="C7" s="12">
        <v>3212.0</v>
      </c>
      <c r="D7" s="12">
        <v>1393.0</v>
      </c>
      <c r="E7" s="12"/>
      <c r="F7" s="12"/>
      <c r="G7" s="12"/>
      <c r="H7" s="12"/>
      <c r="I7" s="12"/>
      <c r="J7" s="12"/>
      <c r="K7" s="12"/>
      <c r="L7" s="12"/>
      <c r="M7" s="12"/>
      <c r="N7" s="13"/>
      <c r="O7" s="13"/>
      <c r="P7" s="13"/>
      <c r="Q7" s="14"/>
      <c r="R7" s="14"/>
      <c r="S7" s="15">
        <v>1159536.0</v>
      </c>
      <c r="T7" s="14"/>
      <c r="U7" s="14"/>
    </row>
    <row r="8">
      <c r="A8" s="12">
        <v>1868.0</v>
      </c>
      <c r="B8" s="12">
        <v>4426.0</v>
      </c>
      <c r="C8" s="12">
        <v>3078.0</v>
      </c>
      <c r="D8" s="12">
        <v>1348.0</v>
      </c>
      <c r="E8" s="12"/>
      <c r="F8" s="12"/>
      <c r="G8" s="12"/>
      <c r="H8" s="12"/>
      <c r="I8" s="12"/>
      <c r="J8" s="12"/>
      <c r="K8" s="12"/>
      <c r="L8" s="12"/>
      <c r="M8" s="12"/>
      <c r="N8" s="13"/>
      <c r="O8" s="13"/>
      <c r="P8" s="13"/>
      <c r="Q8" s="14"/>
      <c r="R8" s="14"/>
      <c r="S8" s="15">
        <v>1167531.0</v>
      </c>
      <c r="T8" s="14"/>
      <c r="U8" s="14"/>
    </row>
    <row r="9">
      <c r="A9" s="12">
        <v>1869.0</v>
      </c>
      <c r="B9" s="12">
        <v>4205.0</v>
      </c>
      <c r="C9" s="12">
        <v>2942.0</v>
      </c>
      <c r="D9" s="12">
        <v>1263.0</v>
      </c>
      <c r="E9" s="12"/>
      <c r="F9" s="12"/>
      <c r="G9" s="12"/>
      <c r="H9" s="12"/>
      <c r="I9" s="12"/>
      <c r="J9" s="12"/>
      <c r="K9" s="12"/>
      <c r="L9" s="12"/>
      <c r="M9" s="12"/>
      <c r="N9" s="13"/>
      <c r="O9" s="13"/>
      <c r="P9" s="13"/>
      <c r="Q9" s="14"/>
      <c r="R9" s="14"/>
      <c r="S9" s="15">
        <v>1175526.0</v>
      </c>
      <c r="T9" s="14"/>
      <c r="U9" s="14"/>
    </row>
    <row r="10">
      <c r="A10" s="12">
        <v>1870.0</v>
      </c>
      <c r="B10" s="12">
        <v>4504.0</v>
      </c>
      <c r="C10" s="12">
        <v>3186.0</v>
      </c>
      <c r="D10" s="12">
        <v>1318.0</v>
      </c>
      <c r="E10" s="12"/>
      <c r="F10" s="12"/>
      <c r="G10" s="12"/>
      <c r="H10" s="12"/>
      <c r="I10" s="12"/>
      <c r="J10" s="12"/>
      <c r="K10" s="12"/>
      <c r="L10" s="12"/>
      <c r="M10" s="12"/>
      <c r="N10" s="13"/>
      <c r="O10" s="13"/>
      <c r="P10" s="13"/>
      <c r="Q10" s="14"/>
      <c r="R10" s="14"/>
      <c r="S10" s="15">
        <v>1183521.0</v>
      </c>
      <c r="T10" s="14"/>
      <c r="U10" s="14"/>
    </row>
    <row r="11">
      <c r="A11" s="12">
        <v>1871.0</v>
      </c>
      <c r="B11" s="12">
        <v>4021.0</v>
      </c>
      <c r="C11" s="12">
        <v>2965.0</v>
      </c>
      <c r="D11" s="12">
        <v>1056.0</v>
      </c>
      <c r="E11" s="12"/>
      <c r="F11" s="12"/>
      <c r="G11" s="12"/>
      <c r="H11" s="12"/>
      <c r="I11" s="12"/>
      <c r="J11" s="12"/>
      <c r="K11" s="12"/>
      <c r="L11" s="12"/>
      <c r="M11" s="12"/>
      <c r="N11" s="13"/>
      <c r="O11" s="13"/>
      <c r="P11" s="13"/>
      <c r="Q11" s="14"/>
      <c r="R11" s="14"/>
      <c r="S11" s="15">
        <v>1191516.0</v>
      </c>
      <c r="T11" s="14"/>
      <c r="U11" s="14"/>
    </row>
    <row r="12">
      <c r="A12" s="12">
        <v>1872.0</v>
      </c>
      <c r="B12" s="12">
        <v>4231.0</v>
      </c>
      <c r="C12" s="12">
        <v>3251.0</v>
      </c>
      <c r="D12" s="12">
        <v>980.0</v>
      </c>
      <c r="E12" s="12"/>
      <c r="F12" s="12"/>
      <c r="G12" s="12"/>
      <c r="H12" s="12"/>
      <c r="I12" s="12"/>
      <c r="J12" s="12"/>
      <c r="K12" s="12"/>
      <c r="L12" s="12"/>
      <c r="M12" s="12"/>
      <c r="N12" s="13"/>
      <c r="O12" s="13"/>
      <c r="P12" s="13"/>
      <c r="Q12" s="14"/>
      <c r="R12" s="14"/>
      <c r="S12" s="15">
        <v>1208268.0</v>
      </c>
      <c r="T12" s="14"/>
      <c r="U12" s="14"/>
    </row>
    <row r="13">
      <c r="A13" s="12">
        <v>1873.0</v>
      </c>
      <c r="B13" s="12">
        <v>4953.0</v>
      </c>
      <c r="C13" s="12">
        <v>3863.0</v>
      </c>
      <c r="D13" s="12">
        <v>1090.0</v>
      </c>
      <c r="E13" s="12"/>
      <c r="F13" s="12"/>
      <c r="G13" s="12"/>
      <c r="H13" s="12"/>
      <c r="I13" s="12"/>
      <c r="J13" s="12"/>
      <c r="K13" s="12"/>
      <c r="L13" s="12"/>
      <c r="M13" s="12"/>
      <c r="N13" s="13"/>
      <c r="O13" s="13"/>
      <c r="P13" s="13"/>
      <c r="Q13" s="14"/>
      <c r="R13" s="14"/>
      <c r="S13" s="15">
        <v>1225019.0</v>
      </c>
      <c r="T13" s="14"/>
      <c r="U13" s="14"/>
    </row>
    <row r="14">
      <c r="A14" s="12">
        <v>1874.0</v>
      </c>
      <c r="B14" s="12">
        <v>5604.0</v>
      </c>
      <c r="C14" s="12">
        <v>4481.0</v>
      </c>
      <c r="D14" s="12">
        <v>1123.0</v>
      </c>
      <c r="E14" s="12"/>
      <c r="F14" s="12"/>
      <c r="G14" s="12"/>
      <c r="H14" s="12"/>
      <c r="I14" s="12"/>
      <c r="J14" s="12"/>
      <c r="K14" s="12"/>
      <c r="L14" s="12"/>
      <c r="M14" s="12"/>
      <c r="N14" s="13"/>
      <c r="O14" s="13"/>
      <c r="P14" s="13"/>
      <c r="Q14" s="14"/>
      <c r="R14" s="14"/>
      <c r="S14" s="15">
        <v>1241770.0</v>
      </c>
      <c r="T14" s="14"/>
      <c r="U14" s="14"/>
    </row>
    <row r="15">
      <c r="A15" s="12">
        <v>1875.0</v>
      </c>
      <c r="B15" s="12">
        <v>5350.0</v>
      </c>
      <c r="C15" s="12">
        <v>4449.0</v>
      </c>
      <c r="D15" s="12">
        <v>901.0</v>
      </c>
      <c r="E15" s="12"/>
      <c r="F15" s="12"/>
      <c r="G15" s="12"/>
      <c r="H15" s="12"/>
      <c r="I15" s="12"/>
      <c r="J15" s="12"/>
      <c r="K15" s="12"/>
      <c r="L15" s="12"/>
      <c r="M15" s="12"/>
      <c r="N15" s="13"/>
      <c r="O15" s="13"/>
      <c r="P15" s="13"/>
      <c r="Q15" s="14"/>
      <c r="R15" s="14"/>
      <c r="S15" s="15">
        <v>1258521.0</v>
      </c>
      <c r="T15" s="14"/>
      <c r="U15" s="14"/>
    </row>
    <row r="16">
      <c r="A16" s="12">
        <v>1876.0</v>
      </c>
      <c r="B16" s="12">
        <v>5383.0</v>
      </c>
      <c r="C16" s="12">
        <v>4469.0</v>
      </c>
      <c r="D16" s="12">
        <v>914.0</v>
      </c>
      <c r="E16" s="12"/>
      <c r="F16" s="12"/>
      <c r="G16" s="12"/>
      <c r="H16" s="12"/>
      <c r="I16" s="12"/>
      <c r="J16" s="12"/>
      <c r="K16" s="12"/>
      <c r="L16" s="12"/>
      <c r="M16" s="12"/>
      <c r="N16" s="13"/>
      <c r="O16" s="13"/>
      <c r="P16" s="13"/>
      <c r="Q16" s="14"/>
      <c r="R16" s="14"/>
      <c r="S16" s="15">
        <v>1275272.0</v>
      </c>
      <c r="T16" s="14"/>
      <c r="U16" s="14"/>
    </row>
    <row r="17">
      <c r="A17" s="12">
        <v>1877.0</v>
      </c>
      <c r="B17" s="12"/>
      <c r="C17" s="12"/>
      <c r="D17" s="12"/>
      <c r="E17" s="12"/>
      <c r="F17" s="12"/>
      <c r="G17" s="12"/>
      <c r="H17" s="12"/>
      <c r="I17" s="12"/>
      <c r="J17" s="12"/>
      <c r="K17" s="12"/>
      <c r="L17" s="12"/>
      <c r="M17" s="12"/>
      <c r="N17" s="13"/>
      <c r="O17" s="13"/>
      <c r="P17" s="13"/>
      <c r="Q17" s="14"/>
      <c r="R17" s="14"/>
      <c r="S17" s="14"/>
      <c r="T17" s="14"/>
      <c r="U17" s="14"/>
    </row>
    <row r="18">
      <c r="A18" s="12">
        <v>1878.0</v>
      </c>
      <c r="B18" s="16"/>
      <c r="C18" s="12"/>
      <c r="D18" s="12"/>
      <c r="E18" s="12"/>
      <c r="F18" s="12"/>
      <c r="G18" s="12"/>
      <c r="H18" s="12"/>
      <c r="I18" s="12"/>
      <c r="J18" s="12"/>
      <c r="K18" s="12"/>
      <c r="L18" s="12"/>
      <c r="M18" s="12"/>
      <c r="N18" s="13"/>
      <c r="O18" s="13"/>
      <c r="P18" s="13"/>
      <c r="Q18" s="14"/>
      <c r="R18" s="14"/>
      <c r="S18" s="15"/>
      <c r="T18" s="14"/>
      <c r="U18" s="14"/>
    </row>
    <row r="19">
      <c r="A19" s="12">
        <v>1879.0</v>
      </c>
      <c r="B19" s="12">
        <v>4613.0</v>
      </c>
      <c r="C19" s="12">
        <v>3785.0</v>
      </c>
      <c r="D19" s="12">
        <v>828.0</v>
      </c>
      <c r="E19" s="12"/>
      <c r="F19" s="12"/>
      <c r="G19" s="12"/>
      <c r="H19" s="12"/>
      <c r="I19" s="12"/>
      <c r="J19" s="12"/>
      <c r="K19" s="12"/>
      <c r="L19" s="12"/>
      <c r="M19" s="12"/>
      <c r="N19" s="13"/>
      <c r="O19" s="13"/>
      <c r="P19" s="13"/>
      <c r="Q19" s="14"/>
      <c r="R19" s="14"/>
      <c r="S19" s="17"/>
      <c r="T19" s="14"/>
      <c r="U19" s="14"/>
    </row>
    <row r="20">
      <c r="A20" s="12">
        <v>1880.0</v>
      </c>
      <c r="B20" s="12">
        <v>4832.0</v>
      </c>
      <c r="C20" s="12">
        <v>3091.0</v>
      </c>
      <c r="D20" s="12">
        <v>752.0</v>
      </c>
      <c r="E20" s="12"/>
      <c r="F20" s="12"/>
      <c r="G20" s="12"/>
      <c r="H20" s="12"/>
      <c r="I20" s="12"/>
      <c r="J20" s="12"/>
      <c r="K20" s="12"/>
      <c r="L20" s="12"/>
      <c r="M20" s="12"/>
      <c r="N20" s="13"/>
      <c r="O20" s="13"/>
      <c r="P20" s="13"/>
      <c r="Q20" s="14"/>
      <c r="R20" s="14"/>
      <c r="S20" s="17">
        <v>1342276.0</v>
      </c>
      <c r="T20" s="14"/>
      <c r="U20" s="14"/>
    </row>
    <row r="21">
      <c r="A21" s="12">
        <v>1881.0</v>
      </c>
      <c r="B21" s="12">
        <v>3646.0</v>
      </c>
      <c r="C21" s="12">
        <v>2856.0</v>
      </c>
      <c r="D21" s="12">
        <v>767.0</v>
      </c>
      <c r="E21" s="12"/>
      <c r="F21" s="12"/>
      <c r="G21" s="12"/>
      <c r="H21" s="12"/>
      <c r="I21" s="12"/>
      <c r="J21" s="12"/>
      <c r="K21" s="12"/>
      <c r="L21" s="12"/>
      <c r="M21" s="12"/>
      <c r="N21" s="13"/>
      <c r="O21" s="13"/>
      <c r="P21" s="13"/>
      <c r="Q21" s="14"/>
      <c r="R21" s="14"/>
      <c r="S21" s="17">
        <v>1359027.0</v>
      </c>
      <c r="T21" s="14"/>
      <c r="U21" s="14"/>
    </row>
    <row r="22">
      <c r="A22" s="12">
        <v>1882.0</v>
      </c>
      <c r="B22" s="12">
        <v>4060.0</v>
      </c>
      <c r="C22" s="12">
        <v>2754.0</v>
      </c>
      <c r="D22" s="12">
        <v>708.0</v>
      </c>
      <c r="E22" s="12"/>
      <c r="F22" s="12"/>
      <c r="G22" s="12"/>
      <c r="H22" s="12"/>
      <c r="I22" s="12"/>
      <c r="J22" s="12"/>
      <c r="K22" s="12"/>
      <c r="L22" s="12"/>
      <c r="M22" s="12"/>
      <c r="N22" s="13"/>
      <c r="O22" s="13"/>
      <c r="P22" s="13"/>
      <c r="Q22" s="14"/>
      <c r="R22" s="14"/>
      <c r="S22" s="17">
        <v>1371985.0</v>
      </c>
      <c r="T22" s="14"/>
      <c r="U22" s="14"/>
    </row>
    <row r="23">
      <c r="A23" s="12">
        <v>1883.0</v>
      </c>
      <c r="B23" s="12">
        <v>3838.0</v>
      </c>
      <c r="C23" s="12">
        <v>2551.0</v>
      </c>
      <c r="D23" s="12">
        <v>693.0</v>
      </c>
      <c r="E23" s="12"/>
      <c r="F23" s="12"/>
      <c r="G23" s="12"/>
      <c r="H23" s="12"/>
      <c r="I23" s="12"/>
      <c r="J23" s="12"/>
      <c r="K23" s="12"/>
      <c r="L23" s="12"/>
      <c r="M23" s="12"/>
      <c r="N23" s="13"/>
      <c r="O23" s="13"/>
      <c r="P23" s="13"/>
      <c r="Q23" s="14"/>
      <c r="R23" s="14"/>
      <c r="S23" s="17">
        <v>1384935.0</v>
      </c>
      <c r="T23" s="14"/>
      <c r="U23" s="14"/>
    </row>
    <row r="24">
      <c r="A24" s="12">
        <v>1884.0</v>
      </c>
      <c r="B24" s="12">
        <v>4454.0</v>
      </c>
      <c r="C24" s="12">
        <v>2862.0</v>
      </c>
      <c r="D24" s="12">
        <v>726.0</v>
      </c>
      <c r="E24" s="12"/>
      <c r="F24" s="12"/>
      <c r="G24" s="12"/>
      <c r="H24" s="12"/>
      <c r="I24" s="12"/>
      <c r="J24" s="12"/>
      <c r="K24" s="12"/>
      <c r="L24" s="12"/>
      <c r="M24" s="12"/>
      <c r="N24" s="13"/>
      <c r="O24" s="13"/>
      <c r="P24" s="13"/>
      <c r="Q24" s="14"/>
      <c r="R24" s="14"/>
      <c r="S24" s="17">
        <v>1397885.0</v>
      </c>
      <c r="T24" s="14"/>
      <c r="U24" s="14"/>
    </row>
    <row r="25">
      <c r="A25" s="12">
        <v>1885.0</v>
      </c>
      <c r="B25" s="12">
        <v>4686.0</v>
      </c>
      <c r="C25" s="12">
        <v>2724.0</v>
      </c>
      <c r="D25" s="12">
        <v>644.0</v>
      </c>
      <c r="E25" s="12"/>
      <c r="F25" s="12"/>
      <c r="G25" s="12"/>
      <c r="H25" s="12"/>
      <c r="I25" s="12"/>
      <c r="J25" s="12"/>
      <c r="K25" s="12"/>
      <c r="L25" s="12"/>
      <c r="M25" s="12"/>
      <c r="N25" s="13">
        <f t="shared" ref="N25:N105" si="1">O25+P25</f>
        <v>493</v>
      </c>
      <c r="O25" s="13">
        <v>338.0</v>
      </c>
      <c r="P25" s="13">
        <v>155.0</v>
      </c>
      <c r="Q25" s="14"/>
      <c r="R25" s="14"/>
      <c r="S25" s="17">
        <v>1410835.0</v>
      </c>
      <c r="T25" s="14"/>
      <c r="U25" s="14"/>
    </row>
    <row r="26">
      <c r="A26" s="12">
        <v>1886.0</v>
      </c>
      <c r="B26" s="12">
        <v>4662.0</v>
      </c>
      <c r="C26" s="12">
        <v>3276.0</v>
      </c>
      <c r="D26" s="12">
        <v>836.0</v>
      </c>
      <c r="E26" s="12"/>
      <c r="F26" s="12"/>
      <c r="G26" s="12"/>
      <c r="H26" s="12"/>
      <c r="I26" s="12"/>
      <c r="J26" s="12"/>
      <c r="K26" s="12"/>
      <c r="L26" s="12"/>
      <c r="M26" s="12"/>
      <c r="N26" s="13">
        <f t="shared" si="1"/>
        <v>428</v>
      </c>
      <c r="O26" s="13">
        <v>297.0</v>
      </c>
      <c r="P26" s="13">
        <v>131.0</v>
      </c>
      <c r="Q26" s="14"/>
      <c r="R26" s="14"/>
      <c r="S26" s="17">
        <v>1423785.0</v>
      </c>
      <c r="T26" s="14"/>
      <c r="U26" s="14"/>
    </row>
    <row r="27">
      <c r="A27" s="12">
        <v>1887.0</v>
      </c>
      <c r="B27" s="12">
        <v>4007.0</v>
      </c>
      <c r="C27" s="12">
        <v>2348.0</v>
      </c>
      <c r="D27" s="12">
        <v>635.0</v>
      </c>
      <c r="E27" s="12"/>
      <c r="F27" s="12"/>
      <c r="G27" s="12"/>
      <c r="H27" s="12"/>
      <c r="I27" s="12"/>
      <c r="J27" s="12"/>
      <c r="K27" s="12"/>
      <c r="L27" s="12"/>
      <c r="M27" s="12"/>
      <c r="N27" s="13">
        <f t="shared" si="1"/>
        <v>557</v>
      </c>
      <c r="O27" s="13">
        <v>372.0</v>
      </c>
      <c r="P27" s="13">
        <v>185.0</v>
      </c>
      <c r="Q27" s="14"/>
      <c r="R27" s="14"/>
      <c r="S27" s="17">
        <v>1436735.0</v>
      </c>
      <c r="T27" s="14"/>
      <c r="U27" s="14"/>
    </row>
    <row r="28">
      <c r="A28" s="12">
        <v>1888.0</v>
      </c>
      <c r="B28" s="12">
        <v>4723.0</v>
      </c>
      <c r="C28" s="12">
        <v>3284.0</v>
      </c>
      <c r="D28" s="12">
        <v>715.0</v>
      </c>
      <c r="E28" s="12"/>
      <c r="F28" s="12"/>
      <c r="G28" s="12"/>
      <c r="H28" s="12"/>
      <c r="I28" s="12"/>
      <c r="J28" s="12"/>
      <c r="K28" s="12"/>
      <c r="L28" s="12"/>
      <c r="M28" s="12"/>
      <c r="N28" s="13">
        <f t="shared" si="1"/>
        <v>541</v>
      </c>
      <c r="O28" s="13">
        <v>362.0</v>
      </c>
      <c r="P28" s="13">
        <v>179.0</v>
      </c>
      <c r="Q28" s="14"/>
      <c r="R28" s="14"/>
      <c r="S28" s="17">
        <v>1449685.0</v>
      </c>
      <c r="T28" s="14"/>
      <c r="U28" s="14"/>
    </row>
    <row r="29">
      <c r="A29" s="12">
        <v>1889.0</v>
      </c>
      <c r="B29" s="12">
        <v>4689.0</v>
      </c>
      <c r="C29" s="12">
        <v>3287.0</v>
      </c>
      <c r="D29" s="12">
        <v>673.0</v>
      </c>
      <c r="E29" s="12"/>
      <c r="F29" s="12"/>
      <c r="G29" s="12"/>
      <c r="H29" s="12"/>
      <c r="I29" s="12"/>
      <c r="J29" s="12"/>
      <c r="K29" s="12"/>
      <c r="L29" s="12"/>
      <c r="M29" s="12"/>
      <c r="N29" s="13">
        <f t="shared" si="1"/>
        <v>572</v>
      </c>
      <c r="O29" s="13">
        <v>383.0</v>
      </c>
      <c r="P29" s="13">
        <v>189.0</v>
      </c>
      <c r="Q29" s="18"/>
      <c r="R29" s="18"/>
      <c r="S29" s="13">
        <v>1462635.0</v>
      </c>
      <c r="T29" s="18"/>
      <c r="U29" s="18"/>
    </row>
    <row r="30">
      <c r="A30" s="12">
        <v>1890.0</v>
      </c>
      <c r="B30" s="12">
        <v>4280.0</v>
      </c>
      <c r="C30" s="12">
        <v>3543.0</v>
      </c>
      <c r="D30" s="12">
        <v>737.0</v>
      </c>
      <c r="E30" s="12"/>
      <c r="F30" s="12"/>
      <c r="G30" s="12"/>
      <c r="H30" s="12"/>
      <c r="I30" s="12"/>
      <c r="J30" s="12"/>
      <c r="K30" s="12"/>
      <c r="L30" s="12"/>
      <c r="M30" s="12"/>
      <c r="N30" s="13">
        <f t="shared" si="1"/>
        <v>503</v>
      </c>
      <c r="O30" s="13">
        <v>336.0</v>
      </c>
      <c r="P30" s="13">
        <v>167.0</v>
      </c>
      <c r="Q30" s="13">
        <v>28.0</v>
      </c>
      <c r="R30" s="18">
        <v>555.0</v>
      </c>
      <c r="S30" s="13">
        <v>1475585.0</v>
      </c>
      <c r="T30" s="18"/>
      <c r="U30" s="18"/>
    </row>
    <row r="31">
      <c r="A31" s="12">
        <v>1891.0</v>
      </c>
      <c r="B31" s="12">
        <v>4175.0</v>
      </c>
      <c r="C31" s="12">
        <v>3386.0</v>
      </c>
      <c r="D31" s="12">
        <v>789.0</v>
      </c>
      <c r="E31" s="12"/>
      <c r="F31" s="12"/>
      <c r="G31" s="12"/>
      <c r="H31" s="12"/>
      <c r="I31" s="12"/>
      <c r="J31" s="12"/>
      <c r="K31" s="12"/>
      <c r="L31" s="12"/>
      <c r="M31" s="12"/>
      <c r="N31" s="13">
        <f t="shared" si="1"/>
        <v>567</v>
      </c>
      <c r="O31" s="13">
        <v>368.0</v>
      </c>
      <c r="P31" s="13">
        <v>199.0</v>
      </c>
      <c r="Q31" s="13">
        <v>36.0</v>
      </c>
      <c r="R31" s="18">
        <v>459.0</v>
      </c>
      <c r="S31" s="13">
        <v>1488535.0</v>
      </c>
      <c r="T31" s="18"/>
      <c r="U31" s="18"/>
    </row>
    <row r="32">
      <c r="A32" s="12">
        <v>1892.0</v>
      </c>
      <c r="B32" s="12">
        <v>3478.0</v>
      </c>
      <c r="C32" s="12">
        <v>2876.0</v>
      </c>
      <c r="D32" s="12">
        <v>602.0</v>
      </c>
      <c r="E32" s="12"/>
      <c r="F32" s="12"/>
      <c r="G32" s="12"/>
      <c r="H32" s="12"/>
      <c r="I32" s="12"/>
      <c r="J32" s="12"/>
      <c r="K32" s="12"/>
      <c r="L32" s="12"/>
      <c r="M32" s="12"/>
      <c r="N32" s="13">
        <f t="shared" si="1"/>
        <v>451</v>
      </c>
      <c r="O32" s="13">
        <v>314.0</v>
      </c>
      <c r="P32" s="13">
        <v>137.0</v>
      </c>
      <c r="Q32" s="13">
        <v>26.0</v>
      </c>
      <c r="R32" s="18">
        <v>541.0</v>
      </c>
      <c r="S32" s="13">
        <v>1504574.0</v>
      </c>
      <c r="T32" s="18"/>
      <c r="U32" s="18"/>
    </row>
    <row r="33">
      <c r="A33" s="12">
        <v>1893.0</v>
      </c>
      <c r="B33" s="12">
        <v>3629.0</v>
      </c>
      <c r="C33" s="12">
        <v>3076.0</v>
      </c>
      <c r="D33" s="12">
        <v>553.0</v>
      </c>
      <c r="E33" s="12"/>
      <c r="F33" s="12"/>
      <c r="G33" s="12"/>
      <c r="H33" s="12"/>
      <c r="I33" s="12"/>
      <c r="J33" s="12"/>
      <c r="K33" s="12"/>
      <c r="L33" s="12"/>
      <c r="M33" s="12"/>
      <c r="N33" s="13">
        <f t="shared" si="1"/>
        <v>451</v>
      </c>
      <c r="O33" s="13">
        <v>329.0</v>
      </c>
      <c r="P33" s="13">
        <v>122.0</v>
      </c>
      <c r="Q33" s="13">
        <v>21.0</v>
      </c>
      <c r="R33" s="18">
        <v>413.0</v>
      </c>
      <c r="S33" s="13">
        <v>1520610.0</v>
      </c>
      <c r="T33" s="18"/>
      <c r="U33" s="18"/>
    </row>
    <row r="34">
      <c r="A34" s="12">
        <v>1894.0</v>
      </c>
      <c r="B34" s="12">
        <v>4525.0</v>
      </c>
      <c r="C34" s="12">
        <v>3866.0</v>
      </c>
      <c r="D34" s="12">
        <v>659.0</v>
      </c>
      <c r="E34" s="12"/>
      <c r="F34" s="12"/>
      <c r="G34" s="12"/>
      <c r="H34" s="12"/>
      <c r="I34" s="12"/>
      <c r="J34" s="12"/>
      <c r="K34" s="12"/>
      <c r="L34" s="12"/>
      <c r="M34" s="12"/>
      <c r="N34" s="13">
        <f t="shared" si="1"/>
        <v>611</v>
      </c>
      <c r="O34" s="13">
        <v>421.0</v>
      </c>
      <c r="P34" s="13">
        <v>190.0</v>
      </c>
      <c r="Q34" s="13">
        <v>30.0</v>
      </c>
      <c r="R34" s="18">
        <v>416.0</v>
      </c>
      <c r="S34" s="13">
        <v>1536646.0</v>
      </c>
      <c r="T34" s="18"/>
      <c r="U34" s="18"/>
    </row>
    <row r="35">
      <c r="A35" s="12">
        <v>1895.0</v>
      </c>
      <c r="B35" s="12">
        <v>4652.0</v>
      </c>
      <c r="C35" s="12">
        <v>3887.0</v>
      </c>
      <c r="D35" s="12">
        <v>765.0</v>
      </c>
      <c r="E35" s="12"/>
      <c r="F35" s="12"/>
      <c r="G35" s="12"/>
      <c r="H35" s="12"/>
      <c r="I35" s="12"/>
      <c r="J35" s="12"/>
      <c r="K35" s="12"/>
      <c r="L35" s="12"/>
      <c r="M35" s="12"/>
      <c r="N35" s="13">
        <f t="shared" si="1"/>
        <v>581</v>
      </c>
      <c r="O35" s="13">
        <v>422.0</v>
      </c>
      <c r="P35" s="13">
        <v>159.0</v>
      </c>
      <c r="Q35" s="13">
        <v>29.0</v>
      </c>
      <c r="R35" s="18">
        <v>598.0</v>
      </c>
      <c r="S35" s="13">
        <v>1552682.0</v>
      </c>
      <c r="T35" s="18"/>
      <c r="U35" s="18"/>
    </row>
    <row r="36">
      <c r="A36" s="12">
        <v>1896.0</v>
      </c>
      <c r="B36" s="12">
        <v>4760.0</v>
      </c>
      <c r="C36" s="12">
        <v>3583.0</v>
      </c>
      <c r="D36" s="12">
        <v>800.0</v>
      </c>
      <c r="E36" s="12"/>
      <c r="F36" s="12"/>
      <c r="G36" s="12"/>
      <c r="H36" s="12"/>
      <c r="I36" s="12"/>
      <c r="J36" s="12"/>
      <c r="K36" s="12"/>
      <c r="L36" s="12"/>
      <c r="M36" s="12"/>
      <c r="N36" s="13">
        <f t="shared" si="1"/>
        <v>476</v>
      </c>
      <c r="O36" s="13">
        <v>324.0</v>
      </c>
      <c r="P36" s="13">
        <v>152.0</v>
      </c>
      <c r="Q36" s="13">
        <v>49.0</v>
      </c>
      <c r="R36" s="18">
        <v>527.0</v>
      </c>
      <c r="S36" s="13">
        <v>1568718.0</v>
      </c>
      <c r="T36" s="18"/>
      <c r="U36" s="18"/>
    </row>
    <row r="37">
      <c r="A37" s="12">
        <v>1897.0</v>
      </c>
      <c r="B37" s="12">
        <v>4108.0</v>
      </c>
      <c r="C37" s="12">
        <v>3461.0</v>
      </c>
      <c r="D37" s="12">
        <v>647.0</v>
      </c>
      <c r="E37" s="12"/>
      <c r="F37" s="12"/>
      <c r="G37" s="12"/>
      <c r="H37" s="12"/>
      <c r="I37" s="12"/>
      <c r="J37" s="12"/>
      <c r="K37" s="12"/>
      <c r="L37" s="12"/>
      <c r="M37" s="12"/>
      <c r="N37" s="13">
        <f t="shared" si="1"/>
        <v>503</v>
      </c>
      <c r="O37" s="13">
        <v>354.0</v>
      </c>
      <c r="P37" s="19">
        <v>149.0</v>
      </c>
      <c r="Q37" s="13">
        <v>56.0</v>
      </c>
      <c r="R37" s="18">
        <v>519.0</v>
      </c>
      <c r="S37" s="13">
        <v>1584754.0</v>
      </c>
      <c r="T37" s="18"/>
      <c r="U37" s="18"/>
    </row>
    <row r="38">
      <c r="A38" s="12">
        <v>1898.0</v>
      </c>
      <c r="B38" s="12">
        <v>4384.0</v>
      </c>
      <c r="C38" s="12">
        <v>3665.0</v>
      </c>
      <c r="D38" s="12">
        <v>719.0</v>
      </c>
      <c r="E38" s="12"/>
      <c r="F38" s="12"/>
      <c r="G38" s="12"/>
      <c r="H38" s="12"/>
      <c r="I38" s="12"/>
      <c r="J38" s="12"/>
      <c r="K38" s="12"/>
      <c r="L38" s="12"/>
      <c r="M38" s="12"/>
      <c r="N38" s="13">
        <f t="shared" si="1"/>
        <v>501</v>
      </c>
      <c r="O38" s="13">
        <v>322.0</v>
      </c>
      <c r="P38" s="13">
        <v>179.0</v>
      </c>
      <c r="Q38" s="13">
        <v>41.0</v>
      </c>
      <c r="R38" s="18">
        <v>428.0</v>
      </c>
      <c r="S38" s="13">
        <v>1600790.0</v>
      </c>
      <c r="T38" s="18"/>
      <c r="U38" s="18"/>
    </row>
    <row r="39">
      <c r="A39" s="12">
        <v>1899.0</v>
      </c>
      <c r="B39" s="12">
        <v>4636.0</v>
      </c>
      <c r="C39" s="12">
        <v>3807.0</v>
      </c>
      <c r="D39" s="12">
        <v>829.0</v>
      </c>
      <c r="E39" s="12"/>
      <c r="F39" s="12"/>
      <c r="G39" s="12"/>
      <c r="H39" s="12"/>
      <c r="I39" s="12"/>
      <c r="J39" s="12"/>
      <c r="K39" s="12"/>
      <c r="L39" s="12"/>
      <c r="M39" s="12"/>
      <c r="N39" s="13">
        <f t="shared" si="1"/>
        <v>468</v>
      </c>
      <c r="O39" s="13">
        <v>330.0</v>
      </c>
      <c r="P39" s="13">
        <v>138.0</v>
      </c>
      <c r="Q39" s="20"/>
      <c r="R39" s="20"/>
      <c r="S39" s="13">
        <v>1616826.0</v>
      </c>
      <c r="T39" s="20"/>
      <c r="U39" s="20"/>
    </row>
    <row r="40">
      <c r="A40" s="12">
        <v>1900.0</v>
      </c>
      <c r="B40" s="12">
        <v>4759.0</v>
      </c>
      <c r="C40" s="12">
        <v>3925.0</v>
      </c>
      <c r="D40" s="12">
        <v>834.0</v>
      </c>
      <c r="E40" s="12"/>
      <c r="F40" s="12"/>
      <c r="G40" s="12"/>
      <c r="H40" s="12"/>
      <c r="I40" s="12"/>
      <c r="J40" s="12"/>
      <c r="K40" s="12"/>
      <c r="L40" s="12"/>
      <c r="M40" s="12"/>
      <c r="N40" s="13">
        <f t="shared" si="1"/>
        <v>426</v>
      </c>
      <c r="O40" s="13">
        <v>314.0</v>
      </c>
      <c r="P40" s="13">
        <v>112.0</v>
      </c>
      <c r="Q40" s="13">
        <v>60.0</v>
      </c>
      <c r="R40" s="13">
        <v>385.0</v>
      </c>
      <c r="S40" s="13">
        <v>1632862.0</v>
      </c>
      <c r="T40" s="13"/>
      <c r="U40" s="13"/>
    </row>
    <row r="41">
      <c r="A41" s="12">
        <v>1901.0</v>
      </c>
      <c r="B41" s="12">
        <v>4485.0</v>
      </c>
      <c r="C41" s="12">
        <v>2738.0</v>
      </c>
      <c r="D41" s="12">
        <v>906.0</v>
      </c>
      <c r="E41" s="12"/>
      <c r="F41" s="12"/>
      <c r="G41" s="12"/>
      <c r="H41" s="12"/>
      <c r="I41" s="12"/>
      <c r="J41" s="12"/>
      <c r="K41" s="12"/>
      <c r="L41" s="12"/>
      <c r="M41" s="12"/>
      <c r="N41" s="13">
        <f t="shared" si="1"/>
        <v>467</v>
      </c>
      <c r="O41" s="13">
        <v>335.0</v>
      </c>
      <c r="P41" s="13">
        <v>132.0</v>
      </c>
      <c r="Q41" s="13">
        <v>32.0</v>
      </c>
      <c r="R41" s="13">
        <v>425.0</v>
      </c>
      <c r="S41" s="13">
        <v>1648898.0</v>
      </c>
      <c r="T41" s="13"/>
      <c r="U41" s="13"/>
    </row>
    <row r="42">
      <c r="A42" s="12">
        <v>1902.0</v>
      </c>
      <c r="B42" s="12">
        <v>4444.0</v>
      </c>
      <c r="C42" s="12">
        <v>3522.0</v>
      </c>
      <c r="D42" s="12">
        <v>922.0</v>
      </c>
      <c r="E42" s="12"/>
      <c r="F42" s="12"/>
      <c r="G42" s="12"/>
      <c r="H42" s="12"/>
      <c r="I42" s="12"/>
      <c r="J42" s="12"/>
      <c r="K42" s="12"/>
      <c r="L42" s="12"/>
      <c r="M42" s="12"/>
      <c r="N42" s="13">
        <f t="shared" si="1"/>
        <v>377</v>
      </c>
      <c r="O42" s="13">
        <v>268.0</v>
      </c>
      <c r="P42" s="13">
        <v>109.0</v>
      </c>
      <c r="Q42" s="13">
        <v>42.0</v>
      </c>
      <c r="R42" s="13">
        <v>425.0</v>
      </c>
      <c r="S42" s="13">
        <v>1684593.0</v>
      </c>
      <c r="T42" s="13"/>
      <c r="U42" s="13"/>
    </row>
    <row r="43">
      <c r="A43" s="12">
        <v>1903.0</v>
      </c>
      <c r="B43" s="12">
        <v>5141.0</v>
      </c>
      <c r="C43" s="12">
        <v>4173.0</v>
      </c>
      <c r="D43" s="12">
        <v>968.0</v>
      </c>
      <c r="E43" s="12"/>
      <c r="F43" s="12"/>
      <c r="G43" s="12"/>
      <c r="H43" s="12"/>
      <c r="I43" s="12"/>
      <c r="J43" s="12"/>
      <c r="K43" s="12"/>
      <c r="L43" s="12"/>
      <c r="M43" s="12"/>
      <c r="N43" s="13">
        <f t="shared" si="1"/>
        <v>420</v>
      </c>
      <c r="O43" s="13">
        <v>324.0</v>
      </c>
      <c r="P43" s="13">
        <v>96.0</v>
      </c>
      <c r="Q43" s="13">
        <v>46.0</v>
      </c>
      <c r="R43" s="13">
        <v>331.0</v>
      </c>
      <c r="S43" s="13">
        <v>1720280.0</v>
      </c>
      <c r="T43" s="13"/>
      <c r="U43" s="13"/>
    </row>
    <row r="44">
      <c r="A44" s="12">
        <v>1904.0</v>
      </c>
      <c r="B44" s="12">
        <v>5927.0</v>
      </c>
      <c r="C44" s="12">
        <v>4818.0</v>
      </c>
      <c r="D44" s="12">
        <v>1109.0</v>
      </c>
      <c r="E44" s="12"/>
      <c r="F44" s="12"/>
      <c r="G44" s="12"/>
      <c r="H44" s="12"/>
      <c r="I44" s="12"/>
      <c r="J44" s="12"/>
      <c r="K44" s="12"/>
      <c r="L44" s="12"/>
      <c r="M44" s="12"/>
      <c r="N44" s="13">
        <f t="shared" si="1"/>
        <v>513</v>
      </c>
      <c r="O44" s="13">
        <v>398.0</v>
      </c>
      <c r="P44" s="13">
        <v>115.0</v>
      </c>
      <c r="Q44" s="13">
        <v>37.0</v>
      </c>
      <c r="R44" s="13">
        <v>382.0</v>
      </c>
      <c r="S44" s="13">
        <v>1755967.0</v>
      </c>
      <c r="T44" s="13"/>
      <c r="U44" s="13"/>
    </row>
    <row r="45">
      <c r="A45" s="12">
        <v>1905.0</v>
      </c>
      <c r="B45" s="12">
        <v>6645.0</v>
      </c>
      <c r="C45" s="12">
        <v>5312.0</v>
      </c>
      <c r="D45" s="12">
        <v>1333.0</v>
      </c>
      <c r="E45" s="12"/>
      <c r="F45" s="12"/>
      <c r="G45" s="12"/>
      <c r="H45" s="12"/>
      <c r="I45" s="12"/>
      <c r="J45" s="12"/>
      <c r="K45" s="12"/>
      <c r="L45" s="12"/>
      <c r="M45" s="12"/>
      <c r="N45" s="13">
        <f t="shared" si="1"/>
        <v>524</v>
      </c>
      <c r="O45" s="13">
        <v>401.0</v>
      </c>
      <c r="P45" s="13">
        <v>123.0</v>
      </c>
      <c r="Q45" s="13">
        <v>57.0</v>
      </c>
      <c r="R45" s="13">
        <v>460.0</v>
      </c>
      <c r="S45" s="13">
        <v>1791654.0</v>
      </c>
      <c r="T45" s="13"/>
      <c r="U45" s="13"/>
    </row>
    <row r="46">
      <c r="A46" s="12">
        <v>1906.0</v>
      </c>
      <c r="B46" s="12">
        <v>6380.0</v>
      </c>
      <c r="C46" s="12">
        <v>5378.0</v>
      </c>
      <c r="D46" s="12">
        <v>1002.0</v>
      </c>
      <c r="E46" s="12"/>
      <c r="F46" s="12"/>
      <c r="G46" s="12"/>
      <c r="H46" s="12"/>
      <c r="I46" s="12"/>
      <c r="J46" s="12"/>
      <c r="K46" s="12"/>
      <c r="L46" s="12"/>
      <c r="M46" s="12"/>
      <c r="N46" s="13">
        <f t="shared" si="1"/>
        <v>567</v>
      </c>
      <c r="O46" s="13">
        <v>445.0</v>
      </c>
      <c r="P46" s="13">
        <v>122.0</v>
      </c>
      <c r="Q46" s="13">
        <v>48.0</v>
      </c>
      <c r="R46" s="13">
        <v>475.0</v>
      </c>
      <c r="S46" s="13">
        <v>1827341.0</v>
      </c>
      <c r="T46" s="13"/>
      <c r="U46" s="13"/>
    </row>
    <row r="47">
      <c r="A47" s="12">
        <v>1907.0</v>
      </c>
      <c r="B47" s="12">
        <v>5417.0</v>
      </c>
      <c r="C47" s="12">
        <v>4630.0</v>
      </c>
      <c r="D47" s="12">
        <v>787.0</v>
      </c>
      <c r="E47" s="12"/>
      <c r="F47" s="12"/>
      <c r="G47" s="12"/>
      <c r="H47" s="12"/>
      <c r="I47" s="12"/>
      <c r="J47" s="12"/>
      <c r="K47" s="12"/>
      <c r="L47" s="12"/>
      <c r="M47" s="12"/>
      <c r="N47" s="13">
        <f t="shared" si="1"/>
        <v>702</v>
      </c>
      <c r="O47" s="13">
        <v>509.0</v>
      </c>
      <c r="P47" s="13">
        <v>193.0</v>
      </c>
      <c r="Q47" s="13">
        <v>55.0</v>
      </c>
      <c r="R47" s="13">
        <v>512.0</v>
      </c>
      <c r="S47" s="13">
        <v>1863028.0</v>
      </c>
      <c r="T47" s="13"/>
      <c r="U47" s="13"/>
    </row>
    <row r="48">
      <c r="A48" s="12">
        <v>1908.0</v>
      </c>
      <c r="B48" s="12">
        <v>8085.0</v>
      </c>
      <c r="C48" s="12">
        <v>7026.0</v>
      </c>
      <c r="D48" s="12">
        <v>1059.0</v>
      </c>
      <c r="E48" s="12"/>
      <c r="F48" s="12"/>
      <c r="G48" s="12"/>
      <c r="H48" s="12"/>
      <c r="I48" s="12"/>
      <c r="J48" s="12"/>
      <c r="K48" s="12"/>
      <c r="L48" s="12"/>
      <c r="M48" s="12"/>
      <c r="N48" s="13">
        <f t="shared" si="1"/>
        <v>817</v>
      </c>
      <c r="O48" s="13">
        <v>635.0</v>
      </c>
      <c r="P48" s="13">
        <v>182.0</v>
      </c>
      <c r="Q48" s="13">
        <v>57.0</v>
      </c>
      <c r="R48" s="13">
        <v>642.0</v>
      </c>
      <c r="S48" s="13">
        <v>1898715.0</v>
      </c>
      <c r="T48" s="13"/>
      <c r="U48" s="13"/>
    </row>
    <row r="49">
      <c r="A49" s="12">
        <v>1909.0</v>
      </c>
      <c r="B49" s="12">
        <v>7320.0</v>
      </c>
      <c r="C49" s="12">
        <v>5985.0</v>
      </c>
      <c r="D49" s="12">
        <v>1335.0</v>
      </c>
      <c r="E49" s="12"/>
      <c r="F49" s="12"/>
      <c r="G49" s="12"/>
      <c r="H49" s="12"/>
      <c r="I49" s="12"/>
      <c r="J49" s="12"/>
      <c r="K49" s="12"/>
      <c r="L49" s="12"/>
      <c r="M49" s="12"/>
      <c r="N49" s="13">
        <f t="shared" si="1"/>
        <v>726</v>
      </c>
      <c r="O49" s="13">
        <v>530.0</v>
      </c>
      <c r="P49" s="13">
        <v>196.0</v>
      </c>
      <c r="Q49" s="13">
        <v>63.0</v>
      </c>
      <c r="R49" s="13">
        <v>748.0</v>
      </c>
      <c r="S49" s="13">
        <v>1934402.0</v>
      </c>
      <c r="T49" s="13"/>
      <c r="U49" s="13"/>
    </row>
    <row r="50">
      <c r="A50" s="12">
        <v>1910.0</v>
      </c>
      <c r="B50" s="12">
        <v>7375.0</v>
      </c>
      <c r="C50" s="12">
        <v>6068.0</v>
      </c>
      <c r="D50" s="12">
        <v>1307.0</v>
      </c>
      <c r="E50" s="12"/>
      <c r="F50" s="12"/>
      <c r="G50" s="12"/>
      <c r="H50" s="12"/>
      <c r="I50" s="12"/>
      <c r="J50" s="12"/>
      <c r="K50" s="12"/>
      <c r="L50" s="12"/>
      <c r="M50" s="12"/>
      <c r="N50" s="13">
        <f t="shared" si="1"/>
        <v>681</v>
      </c>
      <c r="O50" s="13">
        <v>508.0</v>
      </c>
      <c r="P50" s="13">
        <v>173.0</v>
      </c>
      <c r="Q50" s="13">
        <v>56.0</v>
      </c>
      <c r="R50" s="13">
        <v>659.0</v>
      </c>
      <c r="S50" s="13">
        <v>1970089.0</v>
      </c>
      <c r="T50" s="13"/>
      <c r="U50" s="13"/>
    </row>
    <row r="51">
      <c r="A51" s="12">
        <v>1911.0</v>
      </c>
      <c r="B51" s="12">
        <v>8249.0</v>
      </c>
      <c r="C51" s="12">
        <v>6841.0</v>
      </c>
      <c r="D51" s="12">
        <v>1408.0</v>
      </c>
      <c r="E51" s="12"/>
      <c r="F51" s="12"/>
      <c r="G51" s="12"/>
      <c r="H51" s="12"/>
      <c r="I51" s="12"/>
      <c r="J51" s="12"/>
      <c r="K51" s="12"/>
      <c r="L51" s="12"/>
      <c r="M51" s="12"/>
      <c r="N51" s="13">
        <f t="shared" si="1"/>
        <v>690</v>
      </c>
      <c r="O51" s="13">
        <v>541.0</v>
      </c>
      <c r="P51" s="13">
        <v>149.0</v>
      </c>
      <c r="Q51" s="13">
        <v>67.0</v>
      </c>
      <c r="R51" s="13">
        <v>611.0</v>
      </c>
      <c r="S51" s="13">
        <v>2005776.0</v>
      </c>
      <c r="T51" s="13"/>
      <c r="U51" s="13"/>
    </row>
    <row r="52">
      <c r="A52" s="12">
        <v>1912.0</v>
      </c>
      <c r="B52" s="12">
        <v>9068.0</v>
      </c>
      <c r="C52" s="12">
        <v>7728.0</v>
      </c>
      <c r="D52" s="12">
        <v>1340.0</v>
      </c>
      <c r="E52" s="12"/>
      <c r="F52" s="12"/>
      <c r="G52" s="12"/>
      <c r="H52" s="12"/>
      <c r="I52" s="12"/>
      <c r="J52" s="12"/>
      <c r="K52" s="12"/>
      <c r="L52" s="12"/>
      <c r="M52" s="12"/>
      <c r="N52" s="13">
        <f t="shared" si="1"/>
        <v>666</v>
      </c>
      <c r="O52" s="13">
        <v>519.0</v>
      </c>
      <c r="P52" s="13">
        <v>147.0</v>
      </c>
      <c r="Q52" s="13">
        <v>71.0</v>
      </c>
      <c r="R52" s="13">
        <v>619.0</v>
      </c>
      <c r="S52" s="13">
        <v>2069629.0</v>
      </c>
      <c r="T52" s="13"/>
      <c r="U52" s="13"/>
    </row>
    <row r="53">
      <c r="A53" s="12">
        <v>1913.0</v>
      </c>
      <c r="B53" s="12">
        <v>10543.0</v>
      </c>
      <c r="C53" s="12">
        <v>9137.0</v>
      </c>
      <c r="D53" s="12">
        <v>1406.0</v>
      </c>
      <c r="E53" s="12"/>
      <c r="F53" s="12"/>
      <c r="G53" s="12"/>
      <c r="H53" s="12"/>
      <c r="I53" s="12"/>
      <c r="J53" s="12"/>
      <c r="K53" s="12"/>
      <c r="L53" s="12"/>
      <c r="M53" s="12"/>
      <c r="N53" s="13">
        <f t="shared" si="1"/>
        <v>910</v>
      </c>
      <c r="O53" s="13">
        <v>759.0</v>
      </c>
      <c r="P53" s="13">
        <v>151.0</v>
      </c>
      <c r="Q53" s="13">
        <v>76.0</v>
      </c>
      <c r="R53" s="13">
        <v>641.0</v>
      </c>
      <c r="S53" s="13">
        <v>2101555.0</v>
      </c>
      <c r="T53" s="13"/>
      <c r="U53" s="13"/>
    </row>
    <row r="54">
      <c r="A54" s="12">
        <v>1914.0</v>
      </c>
      <c r="B54" s="12">
        <v>10677.0</v>
      </c>
      <c r="C54" s="21">
        <v>9237.0</v>
      </c>
      <c r="D54" s="21">
        <v>1440.0</v>
      </c>
      <c r="E54" s="12"/>
      <c r="F54" s="12"/>
      <c r="G54" s="12"/>
      <c r="H54" s="12"/>
      <c r="I54" s="12"/>
      <c r="J54" s="12"/>
      <c r="K54" s="12"/>
      <c r="L54" s="12"/>
      <c r="M54" s="12"/>
      <c r="N54" s="13">
        <f t="shared" si="1"/>
        <v>847</v>
      </c>
      <c r="O54" s="20">
        <v>727.0</v>
      </c>
      <c r="P54" s="13">
        <v>120.0</v>
      </c>
      <c r="Q54" s="13">
        <v>87.0</v>
      </c>
      <c r="R54" s="13">
        <v>754.0</v>
      </c>
      <c r="S54" s="13">
        <v>2133481.0</v>
      </c>
      <c r="T54" s="13"/>
      <c r="U54" s="13"/>
    </row>
    <row r="55">
      <c r="A55" s="12">
        <v>1915.0</v>
      </c>
      <c r="B55" s="12">
        <v>9493.0</v>
      </c>
      <c r="C55" s="21">
        <v>7970.0</v>
      </c>
      <c r="D55" s="21">
        <v>1523.0</v>
      </c>
      <c r="E55" s="12"/>
      <c r="F55" s="12"/>
      <c r="G55" s="12"/>
      <c r="H55" s="12"/>
      <c r="I55" s="12"/>
      <c r="J55" s="12"/>
      <c r="K55" s="12"/>
      <c r="L55" s="12"/>
      <c r="M55" s="12"/>
      <c r="N55" s="13">
        <f t="shared" si="1"/>
        <v>652</v>
      </c>
      <c r="O55" s="20">
        <v>497.0</v>
      </c>
      <c r="P55" s="13">
        <v>155.0</v>
      </c>
      <c r="Q55" s="13">
        <v>98.0</v>
      </c>
      <c r="R55" s="13">
        <v>546.0</v>
      </c>
      <c r="S55" s="13">
        <v>2165407.0</v>
      </c>
      <c r="T55" s="13"/>
      <c r="U55" s="13"/>
    </row>
    <row r="56">
      <c r="A56" s="12">
        <v>1916.0</v>
      </c>
      <c r="B56" s="12">
        <v>7218.0</v>
      </c>
      <c r="C56" s="21">
        <v>5675.0</v>
      </c>
      <c r="D56" s="21">
        <v>1176.0</v>
      </c>
      <c r="E56" s="12"/>
      <c r="F56" s="12"/>
      <c r="G56" s="12"/>
      <c r="H56" s="12"/>
      <c r="I56" s="12"/>
      <c r="J56" s="12"/>
      <c r="K56" s="12"/>
      <c r="L56" s="12"/>
      <c r="M56" s="12"/>
      <c r="N56" s="13">
        <f t="shared" si="1"/>
        <v>573</v>
      </c>
      <c r="O56" s="20">
        <v>465.0</v>
      </c>
      <c r="P56" s="13">
        <v>108.0</v>
      </c>
      <c r="Q56" s="13">
        <v>72.0</v>
      </c>
      <c r="R56" s="13">
        <v>501.0</v>
      </c>
      <c r="S56" s="13">
        <v>2197333.0</v>
      </c>
      <c r="T56" s="13"/>
      <c r="U56" s="13"/>
    </row>
    <row r="57">
      <c r="A57" s="12">
        <v>1917.0</v>
      </c>
      <c r="B57" s="12">
        <v>7244.0</v>
      </c>
      <c r="C57" s="21">
        <v>6063.0</v>
      </c>
      <c r="D57" s="21">
        <v>1152.0</v>
      </c>
      <c r="E57" s="12"/>
      <c r="F57" s="12"/>
      <c r="G57" s="12"/>
      <c r="H57" s="12"/>
      <c r="I57" s="12"/>
      <c r="J57" s="12"/>
      <c r="K57" s="12"/>
      <c r="L57" s="12"/>
      <c r="M57" s="12"/>
      <c r="N57" s="13">
        <f t="shared" si="1"/>
        <v>552</v>
      </c>
      <c r="O57" s="20">
        <v>412.0</v>
      </c>
      <c r="P57" s="13">
        <v>140.0</v>
      </c>
      <c r="Q57" s="13">
        <v>91.0</v>
      </c>
      <c r="R57" s="13">
        <v>460.0</v>
      </c>
      <c r="S57" s="13">
        <v>2229259.0</v>
      </c>
      <c r="T57" s="13"/>
      <c r="U57" s="13"/>
    </row>
    <row r="58">
      <c r="A58" s="12">
        <v>1918.0</v>
      </c>
      <c r="B58" s="12">
        <v>7499.0</v>
      </c>
      <c r="C58" s="21">
        <v>5286.0</v>
      </c>
      <c r="D58" s="21">
        <v>1605.0</v>
      </c>
      <c r="E58" s="12"/>
      <c r="F58" s="12"/>
      <c r="G58" s="12"/>
      <c r="H58" s="12"/>
      <c r="I58" s="12"/>
      <c r="J58" s="12"/>
      <c r="K58" s="12"/>
      <c r="L58" s="12"/>
      <c r="M58" s="12"/>
      <c r="N58" s="13">
        <f t="shared" si="1"/>
        <v>521</v>
      </c>
      <c r="O58" s="20">
        <v>401.0</v>
      </c>
      <c r="P58" s="13">
        <v>120.0</v>
      </c>
      <c r="Q58" s="13">
        <v>51.0</v>
      </c>
      <c r="R58" s="13">
        <v>462.0</v>
      </c>
      <c r="S58" s="13">
        <v>2261185.0</v>
      </c>
      <c r="T58" s="13"/>
      <c r="U58" s="13"/>
    </row>
    <row r="59">
      <c r="A59" s="12">
        <v>1919.0</v>
      </c>
      <c r="B59" s="12">
        <v>10331.0</v>
      </c>
      <c r="C59" s="21">
        <v>9008.0</v>
      </c>
      <c r="D59" s="21">
        <v>1323.0</v>
      </c>
      <c r="E59" s="12"/>
      <c r="F59" s="12"/>
      <c r="G59" s="12"/>
      <c r="H59" s="12"/>
      <c r="I59" s="12"/>
      <c r="J59" s="12"/>
      <c r="K59" s="12"/>
      <c r="L59" s="12"/>
      <c r="M59" s="12"/>
      <c r="N59" s="13">
        <f t="shared" si="1"/>
        <v>494</v>
      </c>
      <c r="O59" s="20">
        <v>406.0</v>
      </c>
      <c r="P59" s="13">
        <v>88.0</v>
      </c>
      <c r="Q59" s="13">
        <v>114.0</v>
      </c>
      <c r="R59" s="13">
        <v>380.0</v>
      </c>
      <c r="S59" s="13">
        <v>2293111.0</v>
      </c>
      <c r="T59" s="13"/>
      <c r="U59" s="22">
        <v>2.8</v>
      </c>
    </row>
    <row r="60">
      <c r="A60" s="12">
        <v>1920.0</v>
      </c>
      <c r="B60" s="12">
        <v>8622.0</v>
      </c>
      <c r="C60" s="21">
        <v>7534.0</v>
      </c>
      <c r="D60" s="21">
        <v>1090.0</v>
      </c>
      <c r="E60" s="12"/>
      <c r="F60" s="12"/>
      <c r="G60" s="12"/>
      <c r="H60" s="12"/>
      <c r="I60" s="12"/>
      <c r="J60" s="12"/>
      <c r="K60" s="12"/>
      <c r="L60" s="12"/>
      <c r="M60" s="12"/>
      <c r="N60" s="13">
        <f t="shared" si="1"/>
        <v>525</v>
      </c>
      <c r="O60" s="20">
        <v>439.0</v>
      </c>
      <c r="P60" s="13">
        <v>86.0</v>
      </c>
      <c r="Q60" s="13">
        <v>152.0</v>
      </c>
      <c r="R60" s="13">
        <v>373.0</v>
      </c>
      <c r="S60" s="13">
        <v>2325037.0</v>
      </c>
      <c r="T60" s="13"/>
      <c r="U60" s="22">
        <v>4.2</v>
      </c>
    </row>
    <row r="61">
      <c r="A61" s="12">
        <v>1921.0</v>
      </c>
      <c r="B61" s="12">
        <v>11194.0</v>
      </c>
      <c r="C61" s="21">
        <v>9967.0</v>
      </c>
      <c r="D61" s="21">
        <v>1150.0</v>
      </c>
      <c r="E61" s="12"/>
      <c r="F61" s="12"/>
      <c r="G61" s="12"/>
      <c r="H61" s="12"/>
      <c r="I61" s="12"/>
      <c r="J61" s="12"/>
      <c r="K61" s="12"/>
      <c r="L61" s="12"/>
      <c r="M61" s="12"/>
      <c r="N61" s="13">
        <f t="shared" si="1"/>
        <v>665</v>
      </c>
      <c r="O61" s="20">
        <v>575.0</v>
      </c>
      <c r="P61" s="13">
        <v>90.0</v>
      </c>
      <c r="Q61" s="13">
        <v>106.0</v>
      </c>
      <c r="R61" s="13">
        <v>559.0</v>
      </c>
      <c r="S61" s="13">
        <v>2360510.0</v>
      </c>
      <c r="T61" s="13"/>
      <c r="U61" s="22">
        <v>13.2</v>
      </c>
    </row>
    <row r="62">
      <c r="A62" s="12">
        <v>1922.0</v>
      </c>
      <c r="B62" s="12">
        <v>10430.0</v>
      </c>
      <c r="C62" s="21">
        <v>9165.0</v>
      </c>
      <c r="D62" s="21">
        <v>1267.0</v>
      </c>
      <c r="E62" s="12"/>
      <c r="F62" s="12"/>
      <c r="G62" s="12"/>
      <c r="H62" s="12"/>
      <c r="I62" s="12"/>
      <c r="J62" s="12"/>
      <c r="K62" s="12"/>
      <c r="L62" s="12"/>
      <c r="M62" s="12"/>
      <c r="N62" s="13">
        <f t="shared" si="1"/>
        <v>834</v>
      </c>
      <c r="O62" s="20">
        <v>699.0</v>
      </c>
      <c r="P62" s="13">
        <v>135.0</v>
      </c>
      <c r="Q62" s="13">
        <v>89.0</v>
      </c>
      <c r="R62" s="13">
        <v>745.0</v>
      </c>
      <c r="S62" s="13">
        <v>2409008.0</v>
      </c>
      <c r="T62" s="13"/>
      <c r="U62" s="22">
        <v>7.7</v>
      </c>
    </row>
    <row r="63">
      <c r="A63" s="12">
        <v>1923.0</v>
      </c>
      <c r="B63" s="12">
        <v>9681.0</v>
      </c>
      <c r="C63" s="21">
        <v>8397.0</v>
      </c>
      <c r="D63" s="21">
        <v>1278.0</v>
      </c>
      <c r="E63" s="12"/>
      <c r="F63" s="12"/>
      <c r="G63" s="12"/>
      <c r="H63" s="12"/>
      <c r="I63" s="12"/>
      <c r="J63" s="12"/>
      <c r="K63" s="12"/>
      <c r="L63" s="12"/>
      <c r="M63" s="12"/>
      <c r="N63" s="13">
        <f t="shared" si="1"/>
        <v>652</v>
      </c>
      <c r="O63" s="20">
        <v>536.0</v>
      </c>
      <c r="P63" s="13">
        <v>116.0</v>
      </c>
      <c r="Q63" s="13">
        <v>84.0</v>
      </c>
      <c r="R63" s="13">
        <v>568.0</v>
      </c>
      <c r="S63" s="13">
        <v>2457506.0</v>
      </c>
      <c r="T63" s="13"/>
      <c r="U63" s="22">
        <v>5.2</v>
      </c>
    </row>
    <row r="64">
      <c r="A64" s="12">
        <v>1924.0</v>
      </c>
      <c r="B64" s="12">
        <v>10961.0</v>
      </c>
      <c r="C64" s="21">
        <v>9609.0</v>
      </c>
      <c r="D64" s="21">
        <v>1358.0</v>
      </c>
      <c r="E64" s="12"/>
      <c r="F64" s="12"/>
      <c r="G64" s="12"/>
      <c r="H64" s="12"/>
      <c r="I64" s="12"/>
      <c r="J64" s="12"/>
      <c r="K64" s="12"/>
      <c r="L64" s="12"/>
      <c r="M64" s="12"/>
      <c r="N64" s="13">
        <f t="shared" si="1"/>
        <v>728</v>
      </c>
      <c r="O64" s="20">
        <v>641.0</v>
      </c>
      <c r="P64" s="13">
        <v>87.0</v>
      </c>
      <c r="Q64" s="13">
        <v>131.0</v>
      </c>
      <c r="R64" s="13">
        <v>597.0</v>
      </c>
      <c r="S64" s="13">
        <v>2506004.0</v>
      </c>
      <c r="T64" s="13"/>
      <c r="U64" s="22">
        <v>8.1</v>
      </c>
    </row>
    <row r="65">
      <c r="A65" s="12">
        <v>1925.0</v>
      </c>
      <c r="B65" s="12">
        <v>11651.0</v>
      </c>
      <c r="C65" s="21">
        <v>10083.0</v>
      </c>
      <c r="D65" s="21">
        <v>1568.0</v>
      </c>
      <c r="E65" s="12"/>
      <c r="F65" s="12"/>
      <c r="G65" s="12"/>
      <c r="H65" s="12"/>
      <c r="I65" s="12"/>
      <c r="J65" s="12"/>
      <c r="K65" s="12"/>
      <c r="L65" s="12"/>
      <c r="M65" s="12"/>
      <c r="N65" s="13">
        <f t="shared" si="1"/>
        <v>870</v>
      </c>
      <c r="O65" s="20">
        <v>705.0</v>
      </c>
      <c r="P65" s="13">
        <v>165.0</v>
      </c>
      <c r="Q65" s="13">
        <v>135.0</v>
      </c>
      <c r="R65" s="13">
        <v>737.0</v>
      </c>
      <c r="S65" s="13">
        <v>2554502.0</v>
      </c>
      <c r="T65" s="13"/>
      <c r="U65" s="22">
        <v>7.4</v>
      </c>
    </row>
    <row r="66">
      <c r="A66" s="12">
        <v>1926.0</v>
      </c>
      <c r="B66" s="12">
        <v>11717.0</v>
      </c>
      <c r="C66" s="21">
        <v>9833.0</v>
      </c>
      <c r="D66" s="21">
        <v>1884.0</v>
      </c>
      <c r="E66" s="12"/>
      <c r="F66" s="12"/>
      <c r="G66" s="12"/>
      <c r="H66" s="12"/>
      <c r="I66" s="12"/>
      <c r="J66" s="12"/>
      <c r="K66" s="12"/>
      <c r="L66" s="12"/>
      <c r="M66" s="12"/>
      <c r="N66" s="13">
        <f t="shared" si="1"/>
        <v>798</v>
      </c>
      <c r="O66" s="20">
        <v>663.0</v>
      </c>
      <c r="P66" s="13">
        <v>135.0</v>
      </c>
      <c r="Q66" s="13"/>
      <c r="R66" s="13"/>
      <c r="S66" s="13">
        <v>2603000.0</v>
      </c>
      <c r="T66" s="13"/>
      <c r="U66" s="22">
        <v>5.3</v>
      </c>
    </row>
    <row r="67">
      <c r="A67" s="12">
        <v>1927.0</v>
      </c>
      <c r="B67" s="12">
        <v>12619.0</v>
      </c>
      <c r="C67" s="21">
        <v>11033.0</v>
      </c>
      <c r="D67" s="21">
        <v>1586.0</v>
      </c>
      <c r="E67" s="12"/>
      <c r="F67" s="12"/>
      <c r="G67" s="12"/>
      <c r="H67" s="12"/>
      <c r="I67" s="12"/>
      <c r="J67" s="12"/>
      <c r="K67" s="12"/>
      <c r="L67" s="12"/>
      <c r="M67" s="12"/>
      <c r="N67" s="13">
        <f t="shared" si="1"/>
        <v>806</v>
      </c>
      <c r="O67" s="20">
        <v>716.0</v>
      </c>
      <c r="P67" s="13">
        <v>90.0</v>
      </c>
      <c r="Q67" s="13">
        <v>165.0</v>
      </c>
      <c r="R67" s="13">
        <v>620.0</v>
      </c>
      <c r="S67" s="13">
        <v>2657000.0</v>
      </c>
      <c r="T67" s="13"/>
      <c r="U67" s="22">
        <v>5.5</v>
      </c>
    </row>
    <row r="68">
      <c r="A68" s="12">
        <v>1928.0</v>
      </c>
      <c r="B68" s="12">
        <v>13081.0</v>
      </c>
      <c r="C68" s="21">
        <v>11449.0</v>
      </c>
      <c r="D68" s="21">
        <v>1693.0</v>
      </c>
      <c r="E68" s="12"/>
      <c r="F68" s="12"/>
      <c r="G68" s="12"/>
      <c r="H68" s="12"/>
      <c r="I68" s="12"/>
      <c r="J68" s="12"/>
      <c r="K68" s="12"/>
      <c r="L68" s="12"/>
      <c r="M68" s="12"/>
      <c r="N68" s="13">
        <f t="shared" si="1"/>
        <v>901</v>
      </c>
      <c r="O68" s="20">
        <v>769.0</v>
      </c>
      <c r="P68" s="13">
        <v>132.0</v>
      </c>
      <c r="Q68" s="13">
        <v>153.0</v>
      </c>
      <c r="R68" s="13">
        <v>748.0</v>
      </c>
      <c r="S68" s="13">
        <v>2715000.0</v>
      </c>
      <c r="T68" s="13"/>
      <c r="U68" s="22">
        <v>5.0</v>
      </c>
    </row>
    <row r="69">
      <c r="A69" s="12">
        <v>1929.0</v>
      </c>
      <c r="B69" s="12">
        <v>14863.0</v>
      </c>
      <c r="C69" s="21">
        <v>12949.0</v>
      </c>
      <c r="D69" s="21">
        <v>1924.0</v>
      </c>
      <c r="E69" s="12"/>
      <c r="F69" s="12"/>
      <c r="G69" s="12"/>
      <c r="H69" s="12"/>
      <c r="I69" s="12"/>
      <c r="J69" s="12"/>
      <c r="K69" s="12"/>
      <c r="L69" s="12"/>
      <c r="M69" s="12"/>
      <c r="N69" s="13">
        <f t="shared" si="1"/>
        <v>898</v>
      </c>
      <c r="O69" s="20">
        <v>807.0</v>
      </c>
      <c r="P69" s="13">
        <v>91.0</v>
      </c>
      <c r="Q69" s="13">
        <v>183.0</v>
      </c>
      <c r="R69" s="13">
        <v>715.0</v>
      </c>
      <c r="S69" s="13">
        <v>2772000.0</v>
      </c>
      <c r="T69" s="13"/>
      <c r="U69" s="22">
        <v>9.0</v>
      </c>
    </row>
    <row r="70">
      <c r="A70" s="12">
        <v>1930.0</v>
      </c>
      <c r="B70" s="12">
        <v>14889.0</v>
      </c>
      <c r="C70" s="21">
        <v>13118.0</v>
      </c>
      <c r="D70" s="21">
        <v>1771.0</v>
      </c>
      <c r="E70" s="12"/>
      <c r="F70" s="12"/>
      <c r="G70" s="12"/>
      <c r="H70" s="12"/>
      <c r="I70" s="12"/>
      <c r="J70" s="12"/>
      <c r="K70" s="12"/>
      <c r="L70" s="12"/>
      <c r="M70" s="12"/>
      <c r="N70" s="13">
        <f t="shared" si="1"/>
        <v>1193</v>
      </c>
      <c r="O70" s="20">
        <v>1090.0</v>
      </c>
      <c r="P70" s="13">
        <v>103.0</v>
      </c>
      <c r="Q70" s="13">
        <v>140.0</v>
      </c>
      <c r="R70" s="13">
        <v>1053.0</v>
      </c>
      <c r="S70" s="13">
        <v>2825000.0</v>
      </c>
      <c r="T70" s="13"/>
      <c r="U70" s="22">
        <v>15.2</v>
      </c>
    </row>
    <row r="71">
      <c r="A71" s="12">
        <v>1931.0</v>
      </c>
      <c r="B71" s="12">
        <v>15319.0</v>
      </c>
      <c r="C71" s="21">
        <v>13769.0836</v>
      </c>
      <c r="D71" s="21">
        <v>1549.9164</v>
      </c>
      <c r="E71" s="12"/>
      <c r="F71" s="12"/>
      <c r="G71" s="12"/>
      <c r="H71" s="12"/>
      <c r="I71" s="12"/>
      <c r="J71" s="12"/>
      <c r="K71" s="12"/>
      <c r="L71" s="12"/>
      <c r="M71" s="12"/>
      <c r="N71" s="13">
        <f t="shared" si="1"/>
        <v>1278</v>
      </c>
      <c r="O71" s="20">
        <v>1191.0</v>
      </c>
      <c r="P71" s="13">
        <v>87.0</v>
      </c>
      <c r="Q71" s="14"/>
      <c r="R71" s="14"/>
      <c r="S71" s="17">
        <v>2874000.0</v>
      </c>
      <c r="T71" s="14"/>
      <c r="U71" s="23">
        <v>22.8</v>
      </c>
    </row>
    <row r="72">
      <c r="A72" s="12">
        <v>1932.0</v>
      </c>
      <c r="B72" s="12">
        <v>14390.0</v>
      </c>
      <c r="C72" s="21">
        <v>12545.93</v>
      </c>
      <c r="D72" s="21">
        <v>1844.07</v>
      </c>
      <c r="E72" s="12"/>
      <c r="F72" s="12"/>
      <c r="G72" s="12"/>
      <c r="H72" s="12"/>
      <c r="I72" s="12"/>
      <c r="J72" s="12"/>
      <c r="K72" s="12"/>
      <c r="L72" s="12"/>
      <c r="M72" s="12"/>
      <c r="N72" s="13">
        <f t="shared" si="1"/>
        <v>1169</v>
      </c>
      <c r="O72" s="20">
        <v>1062.0</v>
      </c>
      <c r="P72" s="13">
        <v>107.0</v>
      </c>
      <c r="Q72" s="14"/>
      <c r="R72" s="14"/>
      <c r="S72" s="17">
        <v>2925000.0</v>
      </c>
      <c r="T72" s="14"/>
      <c r="U72" s="23">
        <v>24.0</v>
      </c>
    </row>
    <row r="73">
      <c r="A73" s="12">
        <v>1933.0</v>
      </c>
      <c r="B73" s="12">
        <v>12499.0</v>
      </c>
      <c r="C73" s="21">
        <v>10934.655999999999</v>
      </c>
      <c r="D73" s="21">
        <v>1564.344</v>
      </c>
      <c r="E73" s="12"/>
      <c r="F73" s="12"/>
      <c r="G73" s="12"/>
      <c r="H73" s="12"/>
      <c r="I73" s="12"/>
      <c r="J73" s="12"/>
      <c r="K73" s="12"/>
      <c r="L73" s="12"/>
      <c r="M73" s="12"/>
      <c r="N73" s="13">
        <f t="shared" si="1"/>
        <v>976</v>
      </c>
      <c r="O73" s="20">
        <v>890.0</v>
      </c>
      <c r="P73" s="13">
        <v>86.0</v>
      </c>
      <c r="Q73" s="14"/>
      <c r="R73" s="14"/>
      <c r="S73" s="17">
        <v>2972000.0</v>
      </c>
      <c r="T73" s="14"/>
      <c r="U73" s="23">
        <v>20.2</v>
      </c>
    </row>
    <row r="74">
      <c r="A74" s="12">
        <v>1934.0</v>
      </c>
      <c r="B74" s="12">
        <v>11562.0</v>
      </c>
      <c r="C74" s="12">
        <v>10127.0</v>
      </c>
      <c r="D74" s="12">
        <v>1435.0</v>
      </c>
      <c r="E74" s="12"/>
      <c r="F74" s="12"/>
      <c r="G74" s="12"/>
      <c r="H74" s="12"/>
      <c r="I74" s="12"/>
      <c r="J74" s="12"/>
      <c r="K74" s="12"/>
      <c r="L74" s="12"/>
      <c r="M74" s="12"/>
      <c r="N74" s="13">
        <f t="shared" si="1"/>
        <v>929</v>
      </c>
      <c r="O74" s="13">
        <v>840.0</v>
      </c>
      <c r="P74" s="13">
        <v>89.0</v>
      </c>
      <c r="Q74" s="14"/>
      <c r="R74" s="14"/>
      <c r="S74" s="17">
        <v>3016000.0</v>
      </c>
      <c r="T74" s="14"/>
      <c r="U74" s="23">
        <v>19.0</v>
      </c>
    </row>
    <row r="75">
      <c r="A75" s="12">
        <v>1935.0</v>
      </c>
      <c r="B75" s="12">
        <v>11306.0</v>
      </c>
      <c r="C75" s="12">
        <v>9979.0</v>
      </c>
      <c r="D75" s="12">
        <v>1327.0</v>
      </c>
      <c r="E75" s="12"/>
      <c r="F75" s="12"/>
      <c r="G75" s="12"/>
      <c r="H75" s="12"/>
      <c r="I75" s="12"/>
      <c r="J75" s="12"/>
      <c r="K75" s="12"/>
      <c r="L75" s="12"/>
      <c r="M75" s="12"/>
      <c r="N75" s="13">
        <f t="shared" si="1"/>
        <v>853</v>
      </c>
      <c r="O75" s="13">
        <v>770.0</v>
      </c>
      <c r="P75" s="13">
        <v>83.0</v>
      </c>
      <c r="Q75" s="14"/>
      <c r="R75" s="14"/>
      <c r="S75" s="17">
        <v>3057000.0</v>
      </c>
      <c r="T75" s="14"/>
      <c r="U75" s="23">
        <v>16.5</v>
      </c>
    </row>
    <row r="76">
      <c r="A76" s="12">
        <v>1936.0</v>
      </c>
      <c r="B76" s="12">
        <v>10702.0</v>
      </c>
      <c r="C76" s="12">
        <v>9658.0</v>
      </c>
      <c r="D76" s="12">
        <v>1276.0</v>
      </c>
      <c r="E76" s="12"/>
      <c r="F76" s="12"/>
      <c r="G76" s="12"/>
      <c r="H76" s="12"/>
      <c r="I76" s="12"/>
      <c r="J76" s="12"/>
      <c r="K76" s="12"/>
      <c r="L76" s="12"/>
      <c r="M76" s="12"/>
      <c r="N76" s="13">
        <f t="shared" si="1"/>
        <v>797</v>
      </c>
      <c r="O76" s="13">
        <v>723.0</v>
      </c>
      <c r="P76" s="13">
        <v>74.0</v>
      </c>
      <c r="Q76" s="14"/>
      <c r="R76" s="14"/>
      <c r="S76" s="17">
        <v>3099000.0</v>
      </c>
      <c r="T76" s="14"/>
      <c r="U76" s="23">
        <v>14.6</v>
      </c>
    </row>
    <row r="77">
      <c r="A77" s="12">
        <v>1937.0</v>
      </c>
      <c r="B77" s="12">
        <v>11669.0</v>
      </c>
      <c r="C77" s="12">
        <f t="shared" ref="C77:C79" si="2">B77-D77</f>
        <v>10380</v>
      </c>
      <c r="D77" s="12">
        <v>1289.0</v>
      </c>
      <c r="E77" s="12"/>
      <c r="F77" s="12"/>
      <c r="G77" s="12"/>
      <c r="H77" s="12"/>
      <c r="I77" s="12"/>
      <c r="J77" s="12"/>
      <c r="K77" s="12"/>
      <c r="L77" s="12"/>
      <c r="M77" s="12"/>
      <c r="N77" s="13">
        <f t="shared" si="1"/>
        <v>948</v>
      </c>
      <c r="O77" s="13">
        <v>873.0</v>
      </c>
      <c r="P77" s="13">
        <v>75.0</v>
      </c>
      <c r="Q77" s="14"/>
      <c r="R77" s="14"/>
      <c r="S77" s="17">
        <v>3141000.0</v>
      </c>
      <c r="T77" s="14"/>
      <c r="U77" s="23">
        <v>12.7</v>
      </c>
    </row>
    <row r="78">
      <c r="A78" s="12">
        <v>1938.0</v>
      </c>
      <c r="B78" s="12">
        <v>12679.0</v>
      </c>
      <c r="C78" s="12">
        <f t="shared" si="2"/>
        <v>11167</v>
      </c>
      <c r="D78" s="12">
        <v>1512.0</v>
      </c>
      <c r="E78" s="12"/>
      <c r="F78" s="12"/>
      <c r="G78" s="12"/>
      <c r="H78" s="12"/>
      <c r="I78" s="12"/>
      <c r="J78" s="12"/>
      <c r="K78" s="12"/>
      <c r="L78" s="12"/>
      <c r="M78" s="12"/>
      <c r="N78" s="13">
        <f t="shared" si="1"/>
        <v>1107</v>
      </c>
      <c r="O78" s="13">
        <v>1008.0</v>
      </c>
      <c r="P78" s="13">
        <v>99.0</v>
      </c>
      <c r="Q78" s="14"/>
      <c r="R78" s="14"/>
      <c r="S78" s="17">
        <v>3183000.0</v>
      </c>
      <c r="T78" s="14"/>
      <c r="U78" s="23">
        <v>13.7</v>
      </c>
    </row>
    <row r="79">
      <c r="A79" s="12">
        <v>1939.0</v>
      </c>
      <c r="B79" s="12">
        <v>11807.0</v>
      </c>
      <c r="C79" s="12">
        <f t="shared" si="2"/>
        <v>10106</v>
      </c>
      <c r="D79" s="12">
        <v>1701.0</v>
      </c>
      <c r="E79" s="12"/>
      <c r="F79" s="12"/>
      <c r="G79" s="12"/>
      <c r="H79" s="12"/>
      <c r="I79" s="12"/>
      <c r="J79" s="12"/>
      <c r="K79" s="12"/>
      <c r="L79" s="12"/>
      <c r="M79" s="12"/>
      <c r="N79" s="13">
        <f t="shared" si="1"/>
        <v>812</v>
      </c>
      <c r="O79" s="13">
        <v>741.0</v>
      </c>
      <c r="P79" s="13">
        <v>71.0</v>
      </c>
      <c r="Q79" s="14"/>
      <c r="R79" s="14"/>
      <c r="S79" s="17">
        <v>3230000.0</v>
      </c>
      <c r="T79" s="14"/>
      <c r="U79" s="23">
        <v>10.4</v>
      </c>
    </row>
    <row r="80">
      <c r="A80" s="12">
        <v>1940.0</v>
      </c>
      <c r="B80" s="12">
        <v>10979.0</v>
      </c>
      <c r="C80" s="12">
        <v>9166.0</v>
      </c>
      <c r="D80" s="12">
        <v>1813.0</v>
      </c>
      <c r="E80" s="12"/>
      <c r="F80" s="12"/>
      <c r="G80" s="12"/>
      <c r="H80" s="12"/>
      <c r="I80" s="12"/>
      <c r="J80" s="12"/>
      <c r="K80" s="12"/>
      <c r="L80" s="12"/>
      <c r="M80" s="12"/>
      <c r="N80" s="13">
        <f t="shared" si="1"/>
        <v>891</v>
      </c>
      <c r="O80" s="13">
        <v>785.0</v>
      </c>
      <c r="P80" s="13">
        <v>106.0</v>
      </c>
      <c r="Q80" s="14"/>
      <c r="R80" s="14"/>
      <c r="S80" s="17">
        <v>3278000.0</v>
      </c>
      <c r="T80" s="14"/>
      <c r="U80" s="23">
        <v>5.8</v>
      </c>
    </row>
    <row r="81">
      <c r="A81" s="12">
        <v>1941.0</v>
      </c>
      <c r="B81" s="12">
        <v>10705.0</v>
      </c>
      <c r="C81" s="12">
        <v>8921.0</v>
      </c>
      <c r="D81" s="12">
        <v>1784.0</v>
      </c>
      <c r="E81" s="12"/>
      <c r="F81" s="12"/>
      <c r="G81" s="12"/>
      <c r="H81" s="12"/>
      <c r="I81" s="12"/>
      <c r="J81" s="12"/>
      <c r="K81" s="12"/>
      <c r="L81" s="12"/>
      <c r="M81" s="12"/>
      <c r="N81" s="13">
        <f t="shared" si="1"/>
        <v>880</v>
      </c>
      <c r="O81" s="13">
        <v>784.0</v>
      </c>
      <c r="P81" s="13">
        <v>96.0</v>
      </c>
      <c r="Q81" s="14"/>
      <c r="R81" s="14"/>
      <c r="S81" s="17">
        <v>3332000.0</v>
      </c>
      <c r="T81" s="14"/>
      <c r="U81" s="23">
        <v>3.0</v>
      </c>
    </row>
    <row r="82">
      <c r="A82" s="12">
        <v>1942.0</v>
      </c>
      <c r="B82" s="12">
        <v>13263.0</v>
      </c>
      <c r="C82" s="12">
        <v>9400.0</v>
      </c>
      <c r="D82" s="12">
        <v>3863.0</v>
      </c>
      <c r="E82" s="12"/>
      <c r="F82" s="12"/>
      <c r="G82" s="12"/>
      <c r="H82" s="12"/>
      <c r="I82" s="12"/>
      <c r="J82" s="12"/>
      <c r="K82" s="12"/>
      <c r="L82" s="12"/>
      <c r="M82" s="12"/>
      <c r="N82" s="13">
        <f t="shared" si="1"/>
        <v>834</v>
      </c>
      <c r="O82" s="13">
        <v>726.0</v>
      </c>
      <c r="P82" s="13">
        <v>108.0</v>
      </c>
      <c r="Q82" s="14"/>
      <c r="R82" s="14"/>
      <c r="S82" s="17">
        <v>3390000.0</v>
      </c>
      <c r="T82" s="14"/>
      <c r="U82" s="23">
        <v>1.1</v>
      </c>
    </row>
    <row r="83">
      <c r="A83" s="12">
        <v>1943.0</v>
      </c>
      <c r="B83" s="12">
        <v>14350.0</v>
      </c>
      <c r="C83" s="12">
        <v>9925.0</v>
      </c>
      <c r="D83" s="12">
        <v>4425.0</v>
      </c>
      <c r="E83" s="12"/>
      <c r="F83" s="12"/>
      <c r="G83" s="12"/>
      <c r="H83" s="12"/>
      <c r="I83" s="12"/>
      <c r="J83" s="12"/>
      <c r="K83" s="12"/>
      <c r="L83" s="12"/>
      <c r="M83" s="12"/>
      <c r="N83" s="13">
        <f t="shared" si="1"/>
        <v>824</v>
      </c>
      <c r="O83" s="13">
        <v>726.0</v>
      </c>
      <c r="P83" s="13">
        <v>98.0</v>
      </c>
      <c r="Q83" s="14"/>
      <c r="R83" s="14"/>
      <c r="S83" s="17">
        <v>3457000.0</v>
      </c>
      <c r="T83" s="14"/>
      <c r="U83" s="23">
        <v>0.5</v>
      </c>
    </row>
    <row r="84">
      <c r="A84" s="12">
        <v>1944.0</v>
      </c>
      <c r="B84" s="12">
        <v>12753.0</v>
      </c>
      <c r="C84" s="12">
        <v>10443.0</v>
      </c>
      <c r="D84" s="12">
        <v>2310.0</v>
      </c>
      <c r="E84" s="12"/>
      <c r="F84" s="12"/>
      <c r="G84" s="12"/>
      <c r="H84" s="12"/>
      <c r="I84" s="12"/>
      <c r="J84" s="12"/>
      <c r="K84" s="12"/>
      <c r="L84" s="12"/>
      <c r="M84" s="12"/>
      <c r="N84" s="13">
        <f t="shared" si="1"/>
        <v>891</v>
      </c>
      <c r="O84" s="13">
        <v>767.0</v>
      </c>
      <c r="P84" s="13">
        <v>124.0</v>
      </c>
      <c r="Q84" s="14"/>
      <c r="R84" s="14"/>
      <c r="S84" s="17">
        <v>3500000.0</v>
      </c>
      <c r="T84" s="14"/>
      <c r="U84" s="23">
        <v>0.4</v>
      </c>
    </row>
    <row r="85">
      <c r="A85" s="13">
        <v>1945.0</v>
      </c>
      <c r="B85" s="12">
        <v>11332.0</v>
      </c>
      <c r="C85" s="12">
        <v>9228.0</v>
      </c>
      <c r="D85" s="12">
        <v>2104.0</v>
      </c>
      <c r="E85" s="12"/>
      <c r="F85" s="12"/>
      <c r="G85" s="12"/>
      <c r="H85" s="12"/>
      <c r="I85" s="12"/>
      <c r="J85" s="12"/>
      <c r="K85" s="12"/>
      <c r="L85" s="12"/>
      <c r="M85" s="12"/>
      <c r="N85" s="13">
        <f t="shared" si="1"/>
        <v>1069</v>
      </c>
      <c r="O85" s="13">
        <v>945.0</v>
      </c>
      <c r="P85" s="13">
        <v>124.0</v>
      </c>
      <c r="Q85" s="14"/>
      <c r="R85" s="14"/>
      <c r="S85" s="17">
        <v>3560000.0</v>
      </c>
      <c r="T85" s="14"/>
      <c r="U85" s="24"/>
    </row>
    <row r="86">
      <c r="A86" s="13">
        <v>1946.0</v>
      </c>
      <c r="B86" s="12">
        <v>13714.0</v>
      </c>
      <c r="C86" s="12">
        <v>11553.0</v>
      </c>
      <c r="D86" s="12">
        <v>2161.0</v>
      </c>
      <c r="E86" s="12"/>
      <c r="F86" s="12"/>
      <c r="G86" s="12"/>
      <c r="H86" s="12"/>
      <c r="I86" s="12"/>
      <c r="J86" s="12"/>
      <c r="K86" s="12"/>
      <c r="L86" s="12"/>
      <c r="M86" s="12"/>
      <c r="N86" s="13">
        <f t="shared" si="1"/>
        <v>1053</v>
      </c>
      <c r="O86" s="13">
        <v>914.0</v>
      </c>
      <c r="P86" s="13">
        <v>139.0</v>
      </c>
      <c r="Q86" s="14"/>
      <c r="R86" s="14"/>
      <c r="S86" s="17">
        <v>3629000.0</v>
      </c>
      <c r="T86" s="14"/>
      <c r="U86" s="24"/>
    </row>
    <row r="87">
      <c r="A87" s="13">
        <v>1947.0</v>
      </c>
      <c r="B87" s="12">
        <v>11823.0</v>
      </c>
      <c r="C87" s="12">
        <v>10107.0</v>
      </c>
      <c r="D87" s="12">
        <v>1716.0</v>
      </c>
      <c r="E87" s="12"/>
      <c r="F87" s="12"/>
      <c r="G87" s="12"/>
      <c r="H87" s="12"/>
      <c r="I87" s="12"/>
      <c r="J87" s="12"/>
      <c r="K87" s="12"/>
      <c r="L87" s="12"/>
      <c r="M87" s="12"/>
      <c r="N87" s="13">
        <f t="shared" si="1"/>
        <v>1048</v>
      </c>
      <c r="O87" s="13">
        <v>911.0</v>
      </c>
      <c r="P87" s="13">
        <v>137.0</v>
      </c>
      <c r="Q87" s="14"/>
      <c r="R87" s="14"/>
      <c r="S87" s="17">
        <v>3710000.0</v>
      </c>
      <c r="T87" s="14"/>
      <c r="U87" s="24"/>
    </row>
    <row r="88">
      <c r="A88" s="13">
        <v>1948.0</v>
      </c>
      <c r="B88" s="12">
        <v>13047.0</v>
      </c>
      <c r="C88" s="12">
        <v>11073.0</v>
      </c>
      <c r="D88" s="12">
        <v>1974.0</v>
      </c>
      <c r="E88" s="12"/>
      <c r="F88" s="12"/>
      <c r="G88" s="12"/>
      <c r="H88" s="12"/>
      <c r="I88" s="12"/>
      <c r="J88" s="12"/>
      <c r="K88" s="12"/>
      <c r="L88" s="12"/>
      <c r="M88" s="12"/>
      <c r="N88" s="13">
        <f t="shared" si="1"/>
        <v>1226</v>
      </c>
      <c r="O88" s="13">
        <v>1086.0</v>
      </c>
      <c r="P88" s="13">
        <v>140.0</v>
      </c>
      <c r="Q88" s="14"/>
      <c r="R88" s="14"/>
      <c r="S88" s="17">
        <v>3788000.0</v>
      </c>
      <c r="T88" s="14"/>
      <c r="U88" s="24"/>
    </row>
    <row r="89">
      <c r="A89" s="13">
        <v>1949.0</v>
      </c>
      <c r="B89" s="12">
        <v>15009.0</v>
      </c>
      <c r="C89" s="12">
        <v>13052.0</v>
      </c>
      <c r="D89" s="12">
        <v>1957.0</v>
      </c>
      <c r="E89" s="12"/>
      <c r="F89" s="12"/>
      <c r="G89" s="12"/>
      <c r="H89" s="12"/>
      <c r="I89" s="12"/>
      <c r="J89" s="12"/>
      <c r="K89" s="12"/>
      <c r="L89" s="12"/>
      <c r="M89" s="12"/>
      <c r="N89" s="13">
        <f t="shared" si="1"/>
        <v>1427</v>
      </c>
      <c r="O89" s="13">
        <v>1313.0</v>
      </c>
      <c r="P89" s="13">
        <v>114.0</v>
      </c>
      <c r="Q89" s="14"/>
      <c r="R89" s="14"/>
      <c r="S89" s="17">
        <v>3882000.0</v>
      </c>
      <c r="T89" s="14"/>
      <c r="U89" s="24"/>
    </row>
    <row r="90">
      <c r="A90" s="13">
        <v>1950.0</v>
      </c>
      <c r="B90" s="12">
        <v>14579.0</v>
      </c>
      <c r="C90" s="12">
        <v>12250.0</v>
      </c>
      <c r="D90" s="12">
        <v>2329.0</v>
      </c>
      <c r="E90" s="12"/>
      <c r="F90" s="12"/>
      <c r="G90" s="12"/>
      <c r="H90" s="12"/>
      <c r="I90" s="12"/>
      <c r="J90" s="12"/>
      <c r="K90" s="12"/>
      <c r="L90" s="12"/>
      <c r="M90" s="12"/>
      <c r="N90" s="13">
        <f t="shared" si="1"/>
        <v>1167</v>
      </c>
      <c r="O90" s="13">
        <v>1042.0</v>
      </c>
      <c r="P90" s="13">
        <v>125.0</v>
      </c>
      <c r="Q90" s="14"/>
      <c r="R90" s="14"/>
      <c r="S90" s="17">
        <v>3969000.0</v>
      </c>
      <c r="T90" s="14"/>
      <c r="U90" s="23">
        <v>3.8</v>
      </c>
    </row>
    <row r="91">
      <c r="A91" s="13">
        <v>1951.0</v>
      </c>
      <c r="B91" s="12">
        <v>13876.0</v>
      </c>
      <c r="C91" s="12">
        <v>11346.0</v>
      </c>
      <c r="D91" s="12">
        <v>2530.0</v>
      </c>
      <c r="E91" s="12"/>
      <c r="F91" s="12"/>
      <c r="G91" s="12"/>
      <c r="H91" s="12"/>
      <c r="I91" s="12"/>
      <c r="J91" s="12"/>
      <c r="K91" s="12"/>
      <c r="L91" s="12"/>
      <c r="M91" s="12"/>
      <c r="N91" s="13">
        <f t="shared" si="1"/>
        <v>1083</v>
      </c>
      <c r="O91" s="13">
        <v>943.0</v>
      </c>
      <c r="P91" s="13">
        <v>140.0</v>
      </c>
      <c r="Q91" s="14"/>
      <c r="R91" s="14"/>
      <c r="S91" s="17">
        <v>4056000.0</v>
      </c>
      <c r="T91" s="14"/>
      <c r="U91" s="23">
        <v>2.5</v>
      </c>
    </row>
    <row r="92">
      <c r="A92" s="13">
        <v>1952.0</v>
      </c>
      <c r="B92" s="12">
        <v>15219.0</v>
      </c>
      <c r="C92" s="12">
        <v>13084.0</v>
      </c>
      <c r="D92" s="12">
        <v>2135.0</v>
      </c>
      <c r="E92" s="12"/>
      <c r="F92" s="12"/>
      <c r="G92" s="12"/>
      <c r="H92" s="12"/>
      <c r="I92" s="12"/>
      <c r="J92" s="12"/>
      <c r="K92" s="12"/>
      <c r="L92" s="12"/>
      <c r="M92" s="12"/>
      <c r="N92" s="13">
        <f t="shared" si="1"/>
        <v>1125</v>
      </c>
      <c r="O92" s="13">
        <v>1011.0</v>
      </c>
      <c r="P92" s="13">
        <v>114.0</v>
      </c>
      <c r="Q92" s="14"/>
      <c r="R92" s="14"/>
      <c r="S92" s="17">
        <v>4183000.0</v>
      </c>
      <c r="T92" s="14"/>
      <c r="U92" s="23">
        <v>3.2</v>
      </c>
    </row>
    <row r="93">
      <c r="A93" s="13">
        <v>1953.0</v>
      </c>
      <c r="B93" s="12">
        <v>17334.0</v>
      </c>
      <c r="C93" s="12">
        <v>15438.0</v>
      </c>
      <c r="D93" s="12">
        <v>1896.0</v>
      </c>
      <c r="E93" s="12"/>
      <c r="F93" s="12"/>
      <c r="G93" s="12"/>
      <c r="H93" s="12"/>
      <c r="I93" s="12"/>
      <c r="J93" s="12"/>
      <c r="K93" s="12"/>
      <c r="L93" s="12"/>
      <c r="M93" s="12"/>
      <c r="N93" s="13">
        <f t="shared" si="1"/>
        <v>1245</v>
      </c>
      <c r="O93" s="13">
        <v>1135.0</v>
      </c>
      <c r="P93" s="13">
        <v>110.0</v>
      </c>
      <c r="Q93" s="14"/>
      <c r="R93" s="14"/>
      <c r="S93" s="17">
        <v>4281000.0</v>
      </c>
      <c r="T93" s="14"/>
      <c r="U93" s="23">
        <v>3.3</v>
      </c>
    </row>
    <row r="94">
      <c r="A94" s="13">
        <v>1954.0</v>
      </c>
      <c r="B94" s="12">
        <v>18972.0</v>
      </c>
      <c r="C94" s="12">
        <v>16536.0</v>
      </c>
      <c r="D94" s="12">
        <v>2436.0</v>
      </c>
      <c r="E94" s="12"/>
      <c r="F94" s="12"/>
      <c r="G94" s="12"/>
      <c r="H94" s="12"/>
      <c r="I94" s="12"/>
      <c r="J94" s="12"/>
      <c r="K94" s="12"/>
      <c r="L94" s="12"/>
      <c r="M94" s="12"/>
      <c r="N94" s="13">
        <f t="shared" si="1"/>
        <v>1277</v>
      </c>
      <c r="O94" s="13">
        <v>1126.0</v>
      </c>
      <c r="P94" s="13">
        <v>151.0</v>
      </c>
      <c r="Q94" s="14"/>
      <c r="R94" s="14"/>
      <c r="S94" s="17">
        <v>4402000.0</v>
      </c>
      <c r="T94" s="14"/>
      <c r="U94" s="23">
        <v>5.2</v>
      </c>
    </row>
    <row r="95">
      <c r="A95" s="13">
        <v>1955.0</v>
      </c>
      <c r="B95" s="12">
        <v>18918.0</v>
      </c>
      <c r="C95" s="12">
        <v>16930.0</v>
      </c>
      <c r="D95" s="12">
        <v>1988.0</v>
      </c>
      <c r="E95" s="12"/>
      <c r="F95" s="12"/>
      <c r="G95" s="12"/>
      <c r="H95" s="12"/>
      <c r="I95" s="12"/>
      <c r="J95" s="12"/>
      <c r="K95" s="12"/>
      <c r="L95" s="12"/>
      <c r="M95" s="12"/>
      <c r="N95" s="13">
        <f t="shared" si="1"/>
        <v>1106</v>
      </c>
      <c r="O95" s="13">
        <v>990.0</v>
      </c>
      <c r="P95" s="13">
        <v>116.0</v>
      </c>
      <c r="Q95" s="14"/>
      <c r="R95" s="14"/>
      <c r="S95" s="17">
        <v>4529000.0</v>
      </c>
      <c r="T95" s="14"/>
      <c r="U95" s="23">
        <v>5.4</v>
      </c>
    </row>
    <row r="96">
      <c r="A96" s="13">
        <v>1956.0</v>
      </c>
      <c r="B96" s="12">
        <v>17315.0</v>
      </c>
      <c r="C96" s="12">
        <v>15701.0</v>
      </c>
      <c r="D96" s="12">
        <v>1614.0</v>
      </c>
      <c r="E96" s="12"/>
      <c r="F96" s="12"/>
      <c r="G96" s="12"/>
      <c r="H96" s="12"/>
      <c r="I96" s="12"/>
      <c r="J96" s="12"/>
      <c r="K96" s="12"/>
      <c r="L96" s="12"/>
      <c r="M96" s="12"/>
      <c r="N96" s="13">
        <f t="shared" si="1"/>
        <v>929</v>
      </c>
      <c r="O96" s="13">
        <v>827.0</v>
      </c>
      <c r="P96" s="13">
        <v>102.0</v>
      </c>
      <c r="Q96" s="14"/>
      <c r="R96" s="14"/>
      <c r="S96" s="17">
        <v>4641000.0</v>
      </c>
      <c r="T96" s="14"/>
      <c r="U96" s="23">
        <v>4.4</v>
      </c>
    </row>
    <row r="97">
      <c r="A97" s="13">
        <v>1957.0</v>
      </c>
      <c r="B97" s="12">
        <v>20447.0</v>
      </c>
      <c r="C97" s="12">
        <v>18630.0</v>
      </c>
      <c r="D97" s="12">
        <v>1817.0</v>
      </c>
      <c r="E97" s="12"/>
      <c r="F97" s="12"/>
      <c r="G97" s="12"/>
      <c r="H97" s="12"/>
      <c r="I97" s="12"/>
      <c r="J97" s="12"/>
      <c r="K97" s="12"/>
      <c r="L97" s="12"/>
      <c r="M97" s="12"/>
      <c r="N97" s="13">
        <f t="shared" si="1"/>
        <v>1307</v>
      </c>
      <c r="O97" s="13">
        <v>1222.0</v>
      </c>
      <c r="P97" s="13">
        <v>85.0</v>
      </c>
      <c r="Q97" s="14"/>
      <c r="R97" s="14"/>
      <c r="S97" s="17">
        <v>4786000.0</v>
      </c>
      <c r="T97" s="14"/>
      <c r="U97" s="23">
        <v>5.2</v>
      </c>
    </row>
    <row r="98">
      <c r="A98" s="13">
        <v>1958.0</v>
      </c>
      <c r="B98" s="12">
        <v>21916.0</v>
      </c>
      <c r="C98" s="12">
        <v>19891.0</v>
      </c>
      <c r="D98" s="12">
        <v>2025.0</v>
      </c>
      <c r="E98" s="12"/>
      <c r="F98" s="12"/>
      <c r="G98" s="12"/>
      <c r="H98" s="12"/>
      <c r="I98" s="12"/>
      <c r="J98" s="12"/>
      <c r="K98" s="12"/>
      <c r="L98" s="12"/>
      <c r="M98" s="12"/>
      <c r="N98" s="13">
        <f t="shared" si="1"/>
        <v>1492</v>
      </c>
      <c r="O98" s="13">
        <v>1385.0</v>
      </c>
      <c r="P98" s="13">
        <v>107.0</v>
      </c>
      <c r="Q98" s="14"/>
      <c r="R98" s="14"/>
      <c r="S98" s="17">
        <v>4915000.0</v>
      </c>
      <c r="T98" s="14"/>
      <c r="U98" s="23">
        <v>7.7</v>
      </c>
    </row>
    <row r="99">
      <c r="A99" s="13">
        <v>1959.0</v>
      </c>
      <c r="B99" s="12">
        <v>23056.0</v>
      </c>
      <c r="C99" s="12">
        <v>20998.0</v>
      </c>
      <c r="D99" s="12">
        <v>2058.0</v>
      </c>
      <c r="E99" s="12"/>
      <c r="F99" s="12"/>
      <c r="G99" s="12"/>
      <c r="H99" s="12"/>
      <c r="I99" s="12"/>
      <c r="J99" s="12"/>
      <c r="K99" s="12"/>
      <c r="L99" s="12"/>
      <c r="M99" s="12"/>
      <c r="N99" s="13">
        <f t="shared" si="1"/>
        <v>1247</v>
      </c>
      <c r="O99" s="13">
        <v>1146.0</v>
      </c>
      <c r="P99" s="13">
        <v>101.0</v>
      </c>
      <c r="Q99" s="14"/>
      <c r="R99" s="14"/>
      <c r="S99" s="17">
        <v>5035000.0</v>
      </c>
      <c r="T99" s="14"/>
      <c r="U99" s="23">
        <v>6.8</v>
      </c>
    </row>
    <row r="100">
      <c r="A100" s="13">
        <v>1960.0</v>
      </c>
      <c r="B100" s="12">
        <v>22696.0</v>
      </c>
      <c r="C100" s="12">
        <v>20785.0</v>
      </c>
      <c r="D100" s="12">
        <v>1911.0</v>
      </c>
      <c r="E100" s="12"/>
      <c r="F100" s="12"/>
      <c r="G100" s="12"/>
      <c r="H100" s="12"/>
      <c r="I100" s="12"/>
      <c r="J100" s="12"/>
      <c r="K100" s="12"/>
      <c r="L100" s="12"/>
      <c r="M100" s="12"/>
      <c r="N100" s="13">
        <f t="shared" si="1"/>
        <v>1250</v>
      </c>
      <c r="O100" s="13">
        <v>1185.0</v>
      </c>
      <c r="P100" s="13">
        <v>65.0</v>
      </c>
      <c r="Q100" s="14"/>
      <c r="R100" s="14"/>
      <c r="S100" s="17">
        <v>5152000.0</v>
      </c>
      <c r="T100" s="14"/>
      <c r="U100" s="23">
        <v>8.0</v>
      </c>
    </row>
    <row r="101">
      <c r="A101" s="13">
        <v>1961.0</v>
      </c>
      <c r="B101" s="12">
        <v>25836.0</v>
      </c>
      <c r="C101" s="12">
        <v>23624.0</v>
      </c>
      <c r="D101" s="12">
        <v>2212.0</v>
      </c>
      <c r="E101" s="12"/>
      <c r="F101" s="12"/>
      <c r="G101" s="12"/>
      <c r="H101" s="12"/>
      <c r="I101" s="12"/>
      <c r="J101" s="12"/>
      <c r="K101" s="12"/>
      <c r="L101" s="12"/>
      <c r="M101" s="12"/>
      <c r="N101" s="13">
        <f t="shared" si="1"/>
        <v>1537</v>
      </c>
      <c r="O101" s="13">
        <v>1457.0</v>
      </c>
      <c r="P101" s="13">
        <v>80.0</v>
      </c>
      <c r="Q101" s="14"/>
      <c r="R101" s="14"/>
      <c r="S101" s="17">
        <v>5268000.0</v>
      </c>
      <c r="T101" s="14"/>
      <c r="U101" s="23">
        <v>8.0</v>
      </c>
    </row>
    <row r="102">
      <c r="A102" s="13">
        <v>1962.0</v>
      </c>
      <c r="B102" s="12">
        <v>25897.0</v>
      </c>
      <c r="C102" s="12">
        <v>23896.0</v>
      </c>
      <c r="D102" s="12">
        <v>2001.0</v>
      </c>
      <c r="E102" s="12"/>
      <c r="F102" s="12"/>
      <c r="G102" s="12"/>
      <c r="H102" s="12"/>
      <c r="I102" s="12"/>
      <c r="J102" s="12"/>
      <c r="K102" s="12"/>
      <c r="L102" s="12"/>
      <c r="M102" s="12"/>
      <c r="N102" s="13">
        <f t="shared" si="1"/>
        <v>1743</v>
      </c>
      <c r="O102" s="13">
        <v>1683.0</v>
      </c>
      <c r="P102" s="13">
        <v>60.0</v>
      </c>
      <c r="Q102" s="14"/>
      <c r="R102" s="14"/>
      <c r="S102" s="17">
        <v>5381000.0</v>
      </c>
      <c r="T102" s="25">
        <v>0.368</v>
      </c>
      <c r="U102" s="23">
        <v>6.6</v>
      </c>
    </row>
    <row r="103">
      <c r="A103" s="13">
        <v>1963.0</v>
      </c>
      <c r="B103" s="12">
        <v>28197.0</v>
      </c>
      <c r="C103" s="12">
        <v>26009.0</v>
      </c>
      <c r="D103" s="12">
        <v>2188.0</v>
      </c>
      <c r="E103" s="12"/>
      <c r="F103" s="12"/>
      <c r="G103" s="12"/>
      <c r="H103" s="12"/>
      <c r="I103" s="12"/>
      <c r="J103" s="12"/>
      <c r="K103" s="12"/>
      <c r="L103" s="12"/>
      <c r="M103" s="12"/>
      <c r="N103" s="13">
        <f t="shared" si="1"/>
        <v>1731</v>
      </c>
      <c r="O103" s="13">
        <v>1645.0</v>
      </c>
      <c r="P103" s="13">
        <v>86.0</v>
      </c>
      <c r="Q103" s="14"/>
      <c r="R103" s="14"/>
      <c r="S103" s="17">
        <v>5489000.0</v>
      </c>
      <c r="T103" s="25">
        <v>0.367</v>
      </c>
      <c r="U103" s="23">
        <v>6.6</v>
      </c>
    </row>
    <row r="104">
      <c r="A104" s="13">
        <v>1964.0</v>
      </c>
      <c r="B104" s="12">
        <v>30197.0</v>
      </c>
      <c r="C104" s="12">
        <v>27885.0</v>
      </c>
      <c r="D104" s="12">
        <v>2312.0</v>
      </c>
      <c r="E104" s="12"/>
      <c r="F104" s="12"/>
      <c r="G104" s="12"/>
      <c r="H104" s="12"/>
      <c r="I104" s="12"/>
      <c r="J104" s="12"/>
      <c r="K104" s="12"/>
      <c r="L104" s="12"/>
      <c r="M104" s="12"/>
      <c r="N104" s="13">
        <f t="shared" si="1"/>
        <v>1875</v>
      </c>
      <c r="O104" s="13">
        <v>1762.0</v>
      </c>
      <c r="P104" s="13">
        <v>113.0</v>
      </c>
      <c r="Q104" s="14"/>
      <c r="R104" s="14"/>
      <c r="S104" s="17">
        <v>5593000.0</v>
      </c>
      <c r="T104" s="25">
        <v>0.367</v>
      </c>
      <c r="U104" s="23">
        <v>5.6</v>
      </c>
    </row>
    <row r="105">
      <c r="A105" s="13">
        <v>1965.0</v>
      </c>
      <c r="B105" s="12">
        <v>30925.0</v>
      </c>
      <c r="C105" s="12">
        <v>28754.0</v>
      </c>
      <c r="D105" s="12">
        <v>2171.0</v>
      </c>
      <c r="E105" s="12"/>
      <c r="F105" s="12"/>
      <c r="G105" s="12"/>
      <c r="H105" s="12"/>
      <c r="I105" s="12"/>
      <c r="J105" s="12"/>
      <c r="K105" s="12"/>
      <c r="L105" s="12"/>
      <c r="M105" s="12"/>
      <c r="N105" s="13">
        <f t="shared" si="1"/>
        <v>1730</v>
      </c>
      <c r="O105" s="13">
        <v>1642.0</v>
      </c>
      <c r="P105" s="13">
        <v>88.0</v>
      </c>
      <c r="Q105" s="13">
        <v>745.0</v>
      </c>
      <c r="R105" s="13">
        <v>1301.0</v>
      </c>
      <c r="S105" s="13">
        <v>5694000.0</v>
      </c>
      <c r="T105" s="26">
        <v>0.366</v>
      </c>
      <c r="U105" s="22">
        <v>4.7</v>
      </c>
    </row>
    <row r="106">
      <c r="A106" s="13">
        <v>1966.0</v>
      </c>
      <c r="B106" s="12">
        <v>31384.0</v>
      </c>
      <c r="C106" s="12">
        <v>28832.0</v>
      </c>
      <c r="D106" s="12">
        <v>2552.0</v>
      </c>
      <c r="E106" s="12"/>
      <c r="F106" s="12"/>
      <c r="G106" s="12"/>
      <c r="H106" s="12"/>
      <c r="I106" s="12"/>
      <c r="J106" s="12"/>
      <c r="K106" s="12"/>
      <c r="L106" s="12"/>
      <c r="M106" s="12"/>
      <c r="N106" s="13">
        <v>1973.0</v>
      </c>
      <c r="O106" s="13"/>
      <c r="P106" s="13"/>
      <c r="Q106" s="13">
        <v>725.0</v>
      </c>
      <c r="R106" s="13">
        <v>1248.0</v>
      </c>
      <c r="S106" s="13">
        <v>5787000.0</v>
      </c>
      <c r="T106" s="26">
        <v>0.366</v>
      </c>
      <c r="U106" s="22">
        <v>4.1</v>
      </c>
    </row>
    <row r="107">
      <c r="A107" s="13">
        <v>1967.0</v>
      </c>
      <c r="B107" s="12">
        <v>30749.0</v>
      </c>
      <c r="C107" s="12">
        <v>28787.0</v>
      </c>
      <c r="D107" s="12">
        <v>1962.0</v>
      </c>
      <c r="E107" s="12"/>
      <c r="F107" s="12"/>
      <c r="G107" s="12"/>
      <c r="H107" s="12"/>
      <c r="I107" s="12"/>
      <c r="J107" s="12"/>
      <c r="K107" s="12"/>
      <c r="L107" s="12"/>
      <c r="M107" s="12"/>
      <c r="N107" s="13">
        <v>1881.0</v>
      </c>
      <c r="O107" s="13"/>
      <c r="P107" s="13"/>
      <c r="Q107" s="13">
        <v>702.0</v>
      </c>
      <c r="R107" s="13">
        <v>1179.0</v>
      </c>
      <c r="S107" s="13">
        <v>5870000.0</v>
      </c>
      <c r="T107" s="26">
        <v>0.372</v>
      </c>
      <c r="U107" s="22">
        <v>4.6</v>
      </c>
    </row>
    <row r="108">
      <c r="A108" s="13">
        <v>1968.0</v>
      </c>
      <c r="B108" s="12">
        <v>32326.0</v>
      </c>
      <c r="C108" s="12">
        <f>B108-D108</f>
        <v>29651</v>
      </c>
      <c r="D108" s="12">
        <v>2675.0</v>
      </c>
      <c r="E108" s="12">
        <f>16220+1866</f>
        <v>18086</v>
      </c>
      <c r="F108" s="12">
        <f>13431+809</f>
        <v>14240</v>
      </c>
      <c r="G108" s="12"/>
      <c r="H108" s="12">
        <v>1866.0</v>
      </c>
      <c r="I108" s="12">
        <v>809.0</v>
      </c>
      <c r="J108" s="12"/>
      <c r="K108" s="12"/>
      <c r="L108" s="12"/>
      <c r="M108" s="12"/>
      <c r="N108" s="13">
        <v>1890.0</v>
      </c>
      <c r="O108" s="13"/>
      <c r="P108" s="13"/>
      <c r="Q108" s="13">
        <v>794.0</v>
      </c>
      <c r="R108" s="13">
        <v>1096.0</v>
      </c>
      <c r="S108" s="13">
        <v>5931000.0</v>
      </c>
      <c r="T108" s="26">
        <v>0.379</v>
      </c>
      <c r="U108" s="22">
        <v>5.6</v>
      </c>
    </row>
    <row r="109">
      <c r="A109" s="13">
        <v>1969.0</v>
      </c>
      <c r="B109" s="12">
        <v>26948.0</v>
      </c>
      <c r="C109" s="12">
        <v>30550.0</v>
      </c>
      <c r="D109" s="12">
        <v>3534.0</v>
      </c>
      <c r="E109" s="12">
        <f>8786+3069</f>
        <v>11855</v>
      </c>
      <c r="F109" s="12">
        <f>21764+465</f>
        <v>22229</v>
      </c>
      <c r="G109" s="12"/>
      <c r="H109" s="12">
        <v>3069.0</v>
      </c>
      <c r="I109" s="12">
        <v>465.0</v>
      </c>
      <c r="J109" s="12"/>
      <c r="K109" s="12"/>
      <c r="L109" s="12"/>
      <c r="M109" s="12"/>
      <c r="N109" s="13">
        <v>1904.0</v>
      </c>
      <c r="O109" s="13"/>
      <c r="P109" s="13"/>
      <c r="Q109" s="13">
        <v>886.0</v>
      </c>
      <c r="R109" s="13">
        <v>1018.0</v>
      </c>
      <c r="S109" s="13">
        <v>5987000.0</v>
      </c>
      <c r="T109" s="26">
        <v>0.382</v>
      </c>
      <c r="U109" s="22">
        <v>6.1</v>
      </c>
    </row>
    <row r="110">
      <c r="A110" s="13">
        <v>1970.0</v>
      </c>
      <c r="B110" s="12">
        <v>27750.0</v>
      </c>
      <c r="C110" s="12">
        <v>36054.0</v>
      </c>
      <c r="D110" s="12">
        <v>3567.0</v>
      </c>
      <c r="E110" s="12">
        <f>25101+3162</f>
        <v>28263</v>
      </c>
      <c r="F110" s="12">
        <f>10953+405</f>
        <v>11358</v>
      </c>
      <c r="G110" s="12"/>
      <c r="H110" s="12">
        <v>3162.0</v>
      </c>
      <c r="I110" s="12">
        <v>405.0</v>
      </c>
      <c r="J110" s="12"/>
      <c r="K110" s="12"/>
      <c r="L110" s="12"/>
      <c r="M110" s="12"/>
      <c r="N110" s="13">
        <v>1830.0</v>
      </c>
      <c r="O110" s="13"/>
      <c r="P110" s="13"/>
      <c r="Q110" s="13">
        <v>955.0</v>
      </c>
      <c r="R110" s="13">
        <v>875.0</v>
      </c>
      <c r="S110" s="13">
        <v>6015000.0</v>
      </c>
      <c r="T110" s="26">
        <v>0.386</v>
      </c>
      <c r="U110" s="22">
        <v>7.0</v>
      </c>
    </row>
    <row r="111">
      <c r="A111" s="13">
        <v>1971.0</v>
      </c>
      <c r="B111" s="12">
        <v>26215.0</v>
      </c>
      <c r="C111" s="12">
        <f>12016+22880</f>
        <v>34896</v>
      </c>
      <c r="D111" s="12">
        <f>564+2183</f>
        <v>2747</v>
      </c>
      <c r="E111" s="12">
        <f>12016+564</f>
        <v>12580</v>
      </c>
      <c r="F111" s="12">
        <f>22880+2183</f>
        <v>25063</v>
      </c>
      <c r="G111" s="12"/>
      <c r="H111" s="12">
        <v>2183.0</v>
      </c>
      <c r="I111" s="12">
        <v>564.0</v>
      </c>
      <c r="J111" s="12"/>
      <c r="K111" s="12"/>
      <c r="L111" s="12"/>
      <c r="M111" s="12"/>
      <c r="N111" s="13">
        <v>1706.0</v>
      </c>
      <c r="O111" s="13"/>
      <c r="P111" s="13"/>
      <c r="Q111" s="13">
        <v>886.0</v>
      </c>
      <c r="R111" s="13">
        <v>820.0</v>
      </c>
      <c r="S111" s="13">
        <v>6137300.0</v>
      </c>
      <c r="T111" s="26">
        <v>0.393</v>
      </c>
      <c r="U111" s="22">
        <v>7.3</v>
      </c>
    </row>
    <row r="112">
      <c r="A112" s="13">
        <v>1972.0</v>
      </c>
      <c r="B112" s="12">
        <v>17943.0</v>
      </c>
      <c r="E112" s="12"/>
      <c r="F112" s="12"/>
      <c r="G112" s="12"/>
      <c r="H112" s="12"/>
      <c r="I112" s="12"/>
      <c r="J112" s="12"/>
      <c r="K112" s="12"/>
      <c r="L112" s="12"/>
      <c r="M112" s="12"/>
      <c r="N112" s="13">
        <v>1251.0</v>
      </c>
      <c r="O112" s="13"/>
      <c r="P112" s="13"/>
      <c r="Q112" s="13">
        <v>610.0</v>
      </c>
      <c r="R112" s="13">
        <v>641.0</v>
      </c>
      <c r="S112" s="13">
        <v>6174200.0</v>
      </c>
      <c r="T112" s="26">
        <v>0.4</v>
      </c>
      <c r="U112" s="22">
        <v>7.5</v>
      </c>
    </row>
    <row r="113">
      <c r="A113" s="13">
        <v>1973.0</v>
      </c>
      <c r="B113" s="12">
        <v>20525.0</v>
      </c>
      <c r="C113" s="12"/>
      <c r="D113" s="12"/>
      <c r="E113" s="12"/>
      <c r="F113" s="12"/>
      <c r="G113" s="12"/>
      <c r="H113" s="12"/>
      <c r="I113" s="12"/>
      <c r="J113" s="12"/>
      <c r="K113" s="12"/>
      <c r="L113" s="12"/>
      <c r="M113" s="12"/>
      <c r="N113" s="13">
        <v>1279.0</v>
      </c>
      <c r="O113" s="13"/>
      <c r="P113" s="13"/>
      <c r="Q113" s="13">
        <v>516.0</v>
      </c>
      <c r="R113" s="13">
        <v>763.0</v>
      </c>
      <c r="S113" s="13">
        <v>6213100.0</v>
      </c>
      <c r="T113" s="26">
        <v>0.395</v>
      </c>
      <c r="U113" s="22">
        <v>6.8</v>
      </c>
    </row>
    <row r="114">
      <c r="A114" s="13">
        <v>1974.0</v>
      </c>
      <c r="B114" s="12">
        <v>20407.0</v>
      </c>
      <c r="C114" s="12">
        <v>19251.0</v>
      </c>
      <c r="D114" s="12">
        <v>1156.0</v>
      </c>
      <c r="E114" s="12"/>
      <c r="F114" s="12"/>
      <c r="G114" s="12"/>
      <c r="H114" s="12"/>
      <c r="I114" s="12"/>
      <c r="J114" s="12"/>
      <c r="K114" s="12"/>
      <c r="L114" s="12"/>
      <c r="M114" s="12"/>
      <c r="N114" s="13">
        <v>1291.0</v>
      </c>
      <c r="O114" s="13"/>
      <c r="P114" s="13"/>
      <c r="Q114" s="13">
        <v>533.0</v>
      </c>
      <c r="R114" s="13">
        <v>758.0</v>
      </c>
      <c r="S114" s="13">
        <v>6268600.0</v>
      </c>
      <c r="T114" s="26">
        <v>0.392</v>
      </c>
      <c r="U114" s="22">
        <v>6.6</v>
      </c>
    </row>
    <row r="115">
      <c r="A115" s="13">
        <v>1975.0</v>
      </c>
      <c r="B115" s="12">
        <v>23982.0</v>
      </c>
      <c r="C115" s="12">
        <v>22720.0</v>
      </c>
      <c r="D115" s="12">
        <v>1262.0</v>
      </c>
      <c r="E115" s="12">
        <v>19053.0</v>
      </c>
      <c r="F115" s="12"/>
      <c r="G115" s="12"/>
      <c r="H115" s="12"/>
      <c r="I115" s="12"/>
      <c r="J115" s="12"/>
      <c r="K115" s="12"/>
      <c r="L115" s="12"/>
      <c r="M115" s="12"/>
      <c r="N115" s="13">
        <v>1651.0</v>
      </c>
      <c r="O115" s="13"/>
      <c r="P115" s="13"/>
      <c r="Q115" s="13">
        <v>670.0</v>
      </c>
      <c r="R115" s="13">
        <v>981.0</v>
      </c>
      <c r="S115" s="13">
        <v>6330300.0</v>
      </c>
      <c r="T115" s="26">
        <v>0.389</v>
      </c>
      <c r="U115" s="22">
        <v>8.1</v>
      </c>
    </row>
    <row r="116">
      <c r="A116" s="13">
        <v>1976.0</v>
      </c>
      <c r="B116" s="12">
        <v>26075.0</v>
      </c>
      <c r="C116" s="12">
        <v>24685.0</v>
      </c>
      <c r="D116" s="12">
        <v>1390.0</v>
      </c>
      <c r="E116" s="12">
        <v>21666.0</v>
      </c>
      <c r="F116" s="12"/>
      <c r="G116" s="12"/>
      <c r="H116" s="12"/>
      <c r="I116" s="12"/>
      <c r="J116" s="12"/>
      <c r="K116" s="12"/>
      <c r="L116" s="12"/>
      <c r="M116" s="12"/>
      <c r="N116" s="13">
        <v>2115.0</v>
      </c>
      <c r="O116" s="13"/>
      <c r="P116" s="13"/>
      <c r="Q116" s="13">
        <v>861.0</v>
      </c>
      <c r="R116" s="13">
        <v>1254.0</v>
      </c>
      <c r="S116" s="13">
        <v>6396800.0</v>
      </c>
      <c r="T116" s="27">
        <v>0.384</v>
      </c>
      <c r="U116" s="22">
        <v>8.7</v>
      </c>
    </row>
    <row r="117">
      <c r="A117" s="13">
        <v>1977.0</v>
      </c>
      <c r="B117" s="12">
        <v>27983.0</v>
      </c>
      <c r="C117" s="12">
        <v>26484.0</v>
      </c>
      <c r="D117" s="12">
        <v>1499.0</v>
      </c>
      <c r="E117" s="12"/>
      <c r="F117" s="12"/>
      <c r="G117" s="12"/>
      <c r="H117" s="12"/>
      <c r="I117" s="12"/>
      <c r="J117" s="12"/>
      <c r="K117" s="12"/>
      <c r="L117" s="12"/>
      <c r="M117" s="12"/>
      <c r="N117" s="13">
        <v>2404.0</v>
      </c>
      <c r="O117" s="13"/>
      <c r="P117" s="13"/>
      <c r="Q117" s="13">
        <v>931.0</v>
      </c>
      <c r="R117" s="13">
        <v>1472.0</v>
      </c>
      <c r="S117" s="13">
        <v>6433100.0</v>
      </c>
      <c r="T117" s="27">
        <v>0.368</v>
      </c>
      <c r="U117" s="22">
        <v>10.4</v>
      </c>
    </row>
    <row r="118">
      <c r="A118" s="13">
        <v>1978.0</v>
      </c>
      <c r="B118" s="12">
        <v>28437.0</v>
      </c>
      <c r="C118" s="12">
        <f t="shared" ref="C118:C120" si="3">B118-D118</f>
        <v>26835</v>
      </c>
      <c r="D118" s="12">
        <v>1602.0</v>
      </c>
      <c r="E118" s="12">
        <f>13028+817</f>
        <v>13845</v>
      </c>
      <c r="F118" s="12">
        <f>11440+637</f>
        <v>12077</v>
      </c>
      <c r="G118" s="12">
        <f>2145+222+112+36</f>
        <v>2515</v>
      </c>
      <c r="H118" s="12">
        <v>637.0</v>
      </c>
      <c r="I118" s="12">
        <v>817.0</v>
      </c>
      <c r="J118" s="12">
        <v>148.0</v>
      </c>
      <c r="K118" s="12"/>
      <c r="L118" s="12"/>
      <c r="M118" s="12"/>
      <c r="N118" s="13">
        <v>2404.0</v>
      </c>
      <c r="O118" s="13"/>
      <c r="P118" s="13"/>
      <c r="Q118" s="13">
        <v>806.0</v>
      </c>
      <c r="R118" s="13">
        <v>1598.0</v>
      </c>
      <c r="S118" s="13">
        <v>6440500.0</v>
      </c>
      <c r="T118" s="27">
        <v>0.375</v>
      </c>
      <c r="U118" s="22">
        <v>11.0</v>
      </c>
    </row>
    <row r="119">
      <c r="A119" s="13">
        <v>1979.0</v>
      </c>
      <c r="B119" s="12">
        <v>29009.0</v>
      </c>
      <c r="C119" s="12">
        <f t="shared" si="3"/>
        <v>27369</v>
      </c>
      <c r="D119" s="12">
        <v>1640.0</v>
      </c>
      <c r="E119" s="12">
        <f>13048+806</f>
        <v>13854</v>
      </c>
      <c r="F119" s="12">
        <f>12068+702</f>
        <v>12770</v>
      </c>
      <c r="G119" s="12">
        <f>2249+4+112+20</f>
        <v>2385</v>
      </c>
      <c r="H119" s="12">
        <v>702.0</v>
      </c>
      <c r="I119" s="12">
        <v>806.0</v>
      </c>
      <c r="J119" s="12">
        <f>112+20</f>
        <v>132</v>
      </c>
      <c r="K119" s="12"/>
      <c r="L119" s="12"/>
      <c r="M119" s="12"/>
      <c r="N119" s="13">
        <v>2242.0</v>
      </c>
      <c r="O119" s="13"/>
      <c r="P119" s="13"/>
      <c r="Q119" s="13">
        <v>751.0</v>
      </c>
      <c r="R119" s="13">
        <v>1491.0</v>
      </c>
      <c r="S119" s="13">
        <v>6466000.0</v>
      </c>
      <c r="T119" s="27">
        <v>0.365</v>
      </c>
      <c r="U119" s="22">
        <v>9.7</v>
      </c>
    </row>
    <row r="120">
      <c r="A120" s="13">
        <v>1980.0</v>
      </c>
      <c r="B120" s="12">
        <v>31784.0</v>
      </c>
      <c r="C120" s="12">
        <f t="shared" si="3"/>
        <v>29849</v>
      </c>
      <c r="D120" s="12">
        <v>1935.0</v>
      </c>
      <c r="E120" s="12">
        <f>14469+968</f>
        <v>15437</v>
      </c>
      <c r="F120" s="12">
        <f>12727+834</f>
        <v>13561</v>
      </c>
      <c r="G120" s="12">
        <f>2609+44+133</f>
        <v>2786</v>
      </c>
      <c r="H120" s="12">
        <v>834.0</v>
      </c>
      <c r="I120" s="12">
        <v>968.0</v>
      </c>
      <c r="J120" s="12">
        <v>133.0</v>
      </c>
      <c r="K120" s="12"/>
      <c r="L120" s="12"/>
      <c r="M120" s="12"/>
      <c r="N120" s="13">
        <v>2492.0</v>
      </c>
      <c r="O120" s="13"/>
      <c r="P120" s="13"/>
      <c r="Q120" s="13">
        <v>807.0</v>
      </c>
      <c r="R120" s="13">
        <v>1685.0</v>
      </c>
      <c r="S120" s="13">
        <v>6506000.0</v>
      </c>
      <c r="T120" s="27">
        <v>0.37</v>
      </c>
      <c r="U120" s="22">
        <v>10.0</v>
      </c>
    </row>
    <row r="121">
      <c r="A121" s="12">
        <v>1981.0</v>
      </c>
      <c r="B121" s="12">
        <v>33330.0</v>
      </c>
      <c r="C121" s="12">
        <v>31427.0</v>
      </c>
      <c r="D121" s="12">
        <v>1903.0</v>
      </c>
      <c r="E121" s="12"/>
      <c r="F121" s="12"/>
      <c r="G121" s="12"/>
      <c r="H121" s="12"/>
      <c r="I121" s="12"/>
      <c r="J121" s="12"/>
      <c r="K121" s="12"/>
      <c r="L121" s="12"/>
      <c r="M121" s="12"/>
      <c r="N121" s="13">
        <v>2327.0</v>
      </c>
      <c r="O121" s="13"/>
      <c r="P121" s="13"/>
      <c r="Q121" s="13">
        <v>602.0</v>
      </c>
      <c r="R121" s="13">
        <v>1719.0</v>
      </c>
      <c r="S121" s="13">
        <v>6547200.0</v>
      </c>
      <c r="T121" s="27">
        <v>0.369</v>
      </c>
      <c r="U121" s="22">
        <v>10.6</v>
      </c>
    </row>
    <row r="122">
      <c r="A122" s="12">
        <v>1982.0</v>
      </c>
      <c r="B122" s="12">
        <v>38401.0</v>
      </c>
      <c r="C122" s="12">
        <v>36129.0</v>
      </c>
      <c r="D122" s="12">
        <v>2272.0</v>
      </c>
      <c r="E122" s="28"/>
      <c r="F122" s="28"/>
      <c r="G122" s="28"/>
      <c r="H122" s="28"/>
      <c r="I122" s="28"/>
      <c r="J122" s="28"/>
      <c r="K122" s="28"/>
      <c r="L122" s="28"/>
      <c r="M122" s="28"/>
      <c r="N122" s="13">
        <v>2653.0</v>
      </c>
      <c r="O122" s="13"/>
      <c r="P122" s="13"/>
      <c r="Q122" s="13">
        <v>686.0</v>
      </c>
      <c r="R122" s="13">
        <v>1960.0</v>
      </c>
      <c r="S122" s="13">
        <v>6580600.0</v>
      </c>
      <c r="T122" s="27">
        <v>0.388</v>
      </c>
      <c r="U122" s="22">
        <v>14.1</v>
      </c>
    </row>
    <row r="123">
      <c r="A123" s="12">
        <v>1983.0</v>
      </c>
      <c r="B123" s="12">
        <v>37680.0</v>
      </c>
      <c r="C123" s="12">
        <v>35485.0</v>
      </c>
      <c r="D123" s="12">
        <v>2195.0</v>
      </c>
      <c r="E123" s="28"/>
      <c r="F123" s="28"/>
      <c r="G123" s="28"/>
      <c r="H123" s="28"/>
      <c r="I123" s="28"/>
      <c r="J123" s="28"/>
      <c r="K123" s="28"/>
      <c r="L123" s="28"/>
      <c r="M123" s="28"/>
      <c r="N123" s="13">
        <v>3270.0</v>
      </c>
      <c r="O123" s="13"/>
      <c r="P123" s="13"/>
      <c r="Q123" s="13">
        <v>845.0</v>
      </c>
      <c r="R123" s="13">
        <v>2416.0</v>
      </c>
      <c r="S123" s="13">
        <v>6603000.0</v>
      </c>
      <c r="T123" s="27">
        <v>0.403</v>
      </c>
      <c r="U123" s="22">
        <v>14.1</v>
      </c>
    </row>
    <row r="124">
      <c r="A124" s="12">
        <v>1984.0</v>
      </c>
      <c r="B124" s="16"/>
      <c r="C124" s="12"/>
      <c r="D124" s="12"/>
      <c r="E124" s="12"/>
      <c r="F124" s="12"/>
      <c r="G124" s="28"/>
      <c r="H124" s="28"/>
      <c r="I124" s="28"/>
      <c r="J124" s="28"/>
      <c r="K124" s="28"/>
      <c r="L124" s="28"/>
      <c r="M124" s="28"/>
      <c r="N124" s="13">
        <v>2736.0</v>
      </c>
      <c r="O124" s="13"/>
      <c r="P124" s="13"/>
      <c r="Q124" s="13">
        <v>798.0</v>
      </c>
      <c r="R124" s="13">
        <v>1938.0</v>
      </c>
      <c r="S124" s="13">
        <v>6631000.0</v>
      </c>
      <c r="T124" s="27">
        <v>0.401</v>
      </c>
      <c r="U124" s="22">
        <v>13.1</v>
      </c>
    </row>
    <row r="125">
      <c r="A125" s="12">
        <v>1985.0</v>
      </c>
      <c r="B125" s="12">
        <v>33030.0</v>
      </c>
      <c r="C125" s="28"/>
      <c r="D125" s="28"/>
      <c r="E125" s="28"/>
      <c r="F125" s="28"/>
      <c r="G125" s="28"/>
      <c r="H125" s="28"/>
      <c r="I125" s="28"/>
      <c r="J125" s="28"/>
      <c r="K125" s="28"/>
      <c r="L125" s="28"/>
      <c r="M125" s="28"/>
      <c r="N125" s="13">
        <v>2506.0</v>
      </c>
      <c r="O125" s="13"/>
      <c r="P125" s="13"/>
      <c r="Q125" s="13">
        <v>754.0</v>
      </c>
      <c r="R125" s="13">
        <v>1752.0</v>
      </c>
      <c r="S125" s="13">
        <v>6665800.0</v>
      </c>
      <c r="T125" s="27">
        <v>0.395</v>
      </c>
      <c r="U125" s="22">
        <v>12.2</v>
      </c>
    </row>
    <row r="126">
      <c r="A126" s="12">
        <v>1986.0</v>
      </c>
      <c r="B126" s="12">
        <v>35856.0</v>
      </c>
      <c r="C126" s="28"/>
      <c r="D126" s="28"/>
      <c r="E126" s="28"/>
      <c r="F126" s="28"/>
      <c r="G126" s="28"/>
      <c r="H126" s="28"/>
      <c r="I126" s="28"/>
      <c r="J126" s="28"/>
      <c r="K126" s="28"/>
      <c r="L126" s="28"/>
      <c r="M126" s="28"/>
      <c r="N126" s="13">
        <v>2621.0</v>
      </c>
      <c r="O126" s="13"/>
      <c r="P126" s="13"/>
      <c r="Q126" s="13">
        <v>830.0</v>
      </c>
      <c r="R126" s="13">
        <v>1791.0</v>
      </c>
      <c r="S126" s="13">
        <v>6708200.0</v>
      </c>
      <c r="T126" s="27">
        <v>0.395</v>
      </c>
      <c r="U126" s="22">
        <v>11.0</v>
      </c>
    </row>
    <row r="127">
      <c r="A127" s="12">
        <v>1987.0</v>
      </c>
      <c r="B127" s="12">
        <v>34764.0</v>
      </c>
      <c r="C127" s="28"/>
      <c r="D127" s="28"/>
      <c r="E127" s="28"/>
      <c r="F127" s="28"/>
      <c r="G127" s="28"/>
      <c r="H127" s="28"/>
      <c r="I127" s="28"/>
      <c r="J127" s="28"/>
      <c r="K127" s="28"/>
      <c r="L127" s="28"/>
      <c r="M127" s="28"/>
      <c r="N127" s="13">
        <v>2581.0</v>
      </c>
      <c r="O127" s="13"/>
      <c r="P127" s="13"/>
      <c r="Q127" s="13">
        <v>859.0</v>
      </c>
      <c r="R127" s="13">
        <v>1722.0</v>
      </c>
      <c r="S127" s="13">
        <v>6782000.0</v>
      </c>
      <c r="T127" s="27">
        <v>0.392</v>
      </c>
      <c r="U127" s="22">
        <v>10.2</v>
      </c>
    </row>
    <row r="128">
      <c r="A128" s="12">
        <v>1988.0</v>
      </c>
      <c r="B128" s="12">
        <v>35538.0</v>
      </c>
      <c r="C128" s="28"/>
      <c r="D128" s="28"/>
      <c r="E128" s="28"/>
      <c r="F128" s="28"/>
      <c r="G128" s="28"/>
      <c r="H128" s="28"/>
      <c r="I128" s="28"/>
      <c r="J128" s="28"/>
      <c r="K128" s="28"/>
      <c r="L128" s="28"/>
      <c r="M128" s="28"/>
      <c r="N128" s="13">
        <v>2608.0</v>
      </c>
      <c r="O128" s="13"/>
      <c r="P128" s="13"/>
      <c r="Q128" s="13">
        <v>940.0</v>
      </c>
      <c r="R128" s="13">
        <v>1668.0</v>
      </c>
      <c r="S128" s="13">
        <v>6837100.0</v>
      </c>
      <c r="T128" s="27">
        <v>0.391</v>
      </c>
      <c r="U128" s="22">
        <v>9.5</v>
      </c>
    </row>
    <row r="129">
      <c r="A129" s="12">
        <v>1989.0</v>
      </c>
      <c r="B129" s="12">
        <v>43268.0</v>
      </c>
      <c r="C129" s="28"/>
      <c r="D129" s="28"/>
      <c r="E129" s="28"/>
      <c r="F129" s="28"/>
      <c r="G129" s="28"/>
      <c r="H129" s="28"/>
      <c r="I129" s="28"/>
      <c r="J129" s="28"/>
      <c r="K129" s="28"/>
      <c r="L129" s="28"/>
      <c r="M129" s="28"/>
      <c r="N129" s="13">
        <v>2837.0</v>
      </c>
      <c r="O129" s="13"/>
      <c r="P129" s="13"/>
      <c r="Q129" s="13">
        <v>1059.0</v>
      </c>
      <c r="R129" s="13">
        <v>1778.0</v>
      </c>
      <c r="S129" s="13">
        <v>6925100.0</v>
      </c>
      <c r="T129" s="27">
        <v>0.388</v>
      </c>
      <c r="U129" s="22">
        <v>9.6</v>
      </c>
    </row>
    <row r="130">
      <c r="A130" s="12">
        <v>1990.0</v>
      </c>
      <c r="B130" s="12">
        <v>44720.0</v>
      </c>
      <c r="C130" s="12"/>
      <c r="D130" s="12"/>
      <c r="E130" s="12">
        <v>29847.0</v>
      </c>
      <c r="F130" s="12">
        <v>14772.0</v>
      </c>
      <c r="G130" s="12">
        <v>101.0</v>
      </c>
      <c r="H130" s="12"/>
      <c r="I130" s="12"/>
      <c r="J130" s="12"/>
      <c r="K130" s="12"/>
      <c r="L130" s="12"/>
      <c r="M130" s="12"/>
      <c r="N130" s="13">
        <v>3068.0</v>
      </c>
      <c r="O130" s="13"/>
      <c r="P130" s="13"/>
      <c r="Q130" s="13">
        <v>1184.0</v>
      </c>
      <c r="R130" s="13">
        <v>1884.0</v>
      </c>
      <c r="S130" s="13">
        <v>6997000.0</v>
      </c>
      <c r="T130" s="27">
        <v>0.403</v>
      </c>
      <c r="U130" s="22">
        <v>10.5</v>
      </c>
    </row>
    <row r="131">
      <c r="A131" s="12">
        <v>1991.0</v>
      </c>
      <c r="B131" s="12">
        <v>52970.0</v>
      </c>
      <c r="C131" s="12"/>
      <c r="D131" s="12"/>
      <c r="E131" s="12">
        <v>35344.0</v>
      </c>
      <c r="F131" s="12">
        <v>17496.0</v>
      </c>
      <c r="G131" s="12">
        <v>130.0</v>
      </c>
      <c r="H131" s="12"/>
      <c r="I131" s="12"/>
      <c r="J131" s="12"/>
      <c r="K131" s="12"/>
      <c r="L131" s="12"/>
      <c r="M131" s="12"/>
      <c r="N131" s="13">
        <v>3168.0</v>
      </c>
      <c r="O131" s="13"/>
      <c r="P131" s="13"/>
      <c r="Q131" s="13">
        <v>1156.0</v>
      </c>
      <c r="R131" s="13">
        <v>2012.0</v>
      </c>
      <c r="S131" s="13">
        <v>7067400.0</v>
      </c>
      <c r="T131" s="27">
        <v>0.422</v>
      </c>
      <c r="U131" s="22">
        <v>12.1</v>
      </c>
    </row>
    <row r="132">
      <c r="A132" s="12">
        <v>1992.0</v>
      </c>
      <c r="B132" s="12">
        <v>60807.0</v>
      </c>
      <c r="C132" s="12"/>
      <c r="D132" s="12"/>
      <c r="E132" s="12">
        <v>40201.0</v>
      </c>
      <c r="F132" s="12">
        <v>20498.0</v>
      </c>
      <c r="G132" s="12">
        <v>108.0</v>
      </c>
      <c r="H132" s="12"/>
      <c r="I132" s="12"/>
      <c r="J132" s="12"/>
      <c r="K132" s="12"/>
      <c r="L132" s="12"/>
      <c r="M132" s="12"/>
      <c r="N132" s="13">
        <v>3344.0</v>
      </c>
      <c r="O132" s="13"/>
      <c r="P132" s="13"/>
      <c r="Q132" s="13">
        <v>1245.0</v>
      </c>
      <c r="R132" s="13">
        <v>2099.0</v>
      </c>
      <c r="S132" s="13">
        <v>7110000.0</v>
      </c>
      <c r="T132" s="27">
        <v>0.429</v>
      </c>
      <c r="U132" s="22">
        <v>12.8</v>
      </c>
    </row>
    <row r="133">
      <c r="A133" s="12">
        <v>1993.0</v>
      </c>
      <c r="B133" s="12">
        <v>63358.0</v>
      </c>
      <c r="C133" s="12">
        <v>58870.0</v>
      </c>
      <c r="D133" s="12">
        <v>4407.0</v>
      </c>
      <c r="E133" s="12">
        <v>40019.0</v>
      </c>
      <c r="F133" s="12">
        <v>23258.0</v>
      </c>
      <c r="G133" s="12">
        <v>81.0</v>
      </c>
      <c r="H133" s="12"/>
      <c r="I133" s="12"/>
      <c r="J133" s="12"/>
      <c r="K133" s="12"/>
      <c r="L133" s="12"/>
      <c r="M133" s="12"/>
      <c r="N133" s="13">
        <v>3556.0</v>
      </c>
      <c r="O133" s="13"/>
      <c r="P133" s="13"/>
      <c r="Q133" s="13">
        <v>1287.0</v>
      </c>
      <c r="R133" s="13">
        <v>2269.0</v>
      </c>
      <c r="S133" s="13">
        <v>7156500.0</v>
      </c>
      <c r="T133" s="27">
        <v>0.429</v>
      </c>
      <c r="U133" s="22">
        <v>13.2</v>
      </c>
    </row>
    <row r="134">
      <c r="A134" s="12">
        <v>1994.0</v>
      </c>
      <c r="B134" s="12">
        <v>64320.0</v>
      </c>
      <c r="C134" s="12"/>
      <c r="D134" s="12"/>
      <c r="E134" s="12">
        <v>39648.0</v>
      </c>
      <c r="F134" s="12">
        <v>24763.0</v>
      </c>
      <c r="G134" s="12">
        <v>89.0</v>
      </c>
      <c r="H134" s="12"/>
      <c r="I134" s="12"/>
      <c r="J134" s="12"/>
      <c r="K134" s="12"/>
      <c r="L134" s="12"/>
      <c r="M134" s="12"/>
      <c r="N134" s="13">
        <v>3545.0</v>
      </c>
      <c r="O134" s="13"/>
      <c r="P134" s="13"/>
      <c r="Q134" s="13">
        <v>1217.0</v>
      </c>
      <c r="R134" s="13">
        <v>2328.0</v>
      </c>
      <c r="S134" s="13">
        <v>7192400.0</v>
      </c>
      <c r="T134" s="27">
        <v>0.432</v>
      </c>
      <c r="U134" s="22">
        <v>12.3</v>
      </c>
    </row>
    <row r="135">
      <c r="A135" s="12">
        <v>1995.0</v>
      </c>
      <c r="B135" s="12">
        <v>66357.0</v>
      </c>
      <c r="C135" s="12">
        <f t="shared" ref="C135:C163" si="4">B135-D135</f>
        <v>61314</v>
      </c>
      <c r="D135" s="12">
        <f t="shared" ref="D135:D163" si="5">H135+I135+J135</f>
        <v>5043</v>
      </c>
      <c r="E135" s="12">
        <v>39456.0</v>
      </c>
      <c r="F135" s="12">
        <v>25812.0</v>
      </c>
      <c r="G135" s="12">
        <v>89.0</v>
      </c>
      <c r="H135" s="12">
        <v>2289.0</v>
      </c>
      <c r="I135" s="12">
        <v>2754.0</v>
      </c>
      <c r="J135" s="12"/>
      <c r="K135" s="12"/>
      <c r="L135" s="12"/>
      <c r="M135" s="12"/>
      <c r="N135" s="13">
        <v>3553.0</v>
      </c>
      <c r="O135" s="13"/>
      <c r="P135" s="13"/>
      <c r="Q135" s="13">
        <v>1219.0</v>
      </c>
      <c r="R135" s="13">
        <v>2334.0</v>
      </c>
      <c r="S135" s="13">
        <v>7219200.0</v>
      </c>
      <c r="T135" s="27">
        <v>0.43</v>
      </c>
      <c r="U135" s="22">
        <v>11.4</v>
      </c>
    </row>
    <row r="136">
      <c r="A136" s="12">
        <v>1996.0</v>
      </c>
      <c r="B136" s="12">
        <v>65461.0</v>
      </c>
      <c r="C136" s="12">
        <f t="shared" si="4"/>
        <v>60252</v>
      </c>
      <c r="D136" s="12">
        <f t="shared" si="5"/>
        <v>5209</v>
      </c>
      <c r="E136" s="12">
        <v>37361.0</v>
      </c>
      <c r="F136" s="12">
        <v>28052.0</v>
      </c>
      <c r="G136" s="12">
        <v>48.0</v>
      </c>
      <c r="H136" s="12">
        <v>2888.0</v>
      </c>
      <c r="I136" s="12">
        <v>2321.0</v>
      </c>
      <c r="J136" s="12"/>
      <c r="K136" s="12"/>
      <c r="L136" s="12"/>
      <c r="M136" s="12"/>
      <c r="N136" s="13">
        <v>3469.8</v>
      </c>
      <c r="O136" s="13"/>
      <c r="P136" s="13"/>
      <c r="Q136" s="13">
        <v>1167.0</v>
      </c>
      <c r="R136" s="13">
        <v>2302.8</v>
      </c>
      <c r="S136" s="13">
        <v>7246900.0</v>
      </c>
      <c r="T136" s="27">
        <v>0.439</v>
      </c>
      <c r="U136" s="22">
        <v>11.8</v>
      </c>
    </row>
    <row r="137">
      <c r="A137" s="12">
        <v>1997.0</v>
      </c>
      <c r="B137" s="12">
        <v>62985.0</v>
      </c>
      <c r="C137" s="12">
        <f t="shared" si="4"/>
        <v>58108</v>
      </c>
      <c r="D137" s="12">
        <f t="shared" si="5"/>
        <v>4877</v>
      </c>
      <c r="E137" s="12">
        <v>34194.0</v>
      </c>
      <c r="F137" s="12">
        <v>28760.0</v>
      </c>
      <c r="G137" s="12">
        <v>31.0</v>
      </c>
      <c r="H137" s="12">
        <v>2364.0</v>
      </c>
      <c r="I137" s="12">
        <v>2513.0</v>
      </c>
      <c r="J137" s="12"/>
      <c r="K137" s="28"/>
      <c r="L137" s="28"/>
      <c r="M137" s="28"/>
      <c r="N137" s="13">
        <v>3425.0</v>
      </c>
      <c r="O137" s="13"/>
      <c r="P137" s="13"/>
      <c r="Q137" s="13">
        <v>1158.0</v>
      </c>
      <c r="R137" s="13">
        <v>2267.0</v>
      </c>
      <c r="S137" s="13">
        <v>7274600.0</v>
      </c>
      <c r="T137" s="27">
        <v>0.438</v>
      </c>
      <c r="U137" s="22">
        <v>11.4</v>
      </c>
    </row>
    <row r="138">
      <c r="A138" s="12">
        <v>1998.0</v>
      </c>
      <c r="B138" s="12">
        <v>56954.0</v>
      </c>
      <c r="C138" s="12">
        <f t="shared" si="4"/>
        <v>52323</v>
      </c>
      <c r="D138" s="12">
        <f t="shared" si="5"/>
        <v>4631</v>
      </c>
      <c r="E138" s="12">
        <v>30735.0</v>
      </c>
      <c r="F138" s="12">
        <v>26186.0</v>
      </c>
      <c r="G138" s="12">
        <v>33.0</v>
      </c>
      <c r="H138" s="12">
        <v>2228.0</v>
      </c>
      <c r="I138" s="12">
        <v>2401.0</v>
      </c>
      <c r="J138" s="12">
        <v>2.0</v>
      </c>
      <c r="K138" s="28"/>
      <c r="L138" s="28"/>
      <c r="M138" s="28"/>
      <c r="N138" s="13">
        <v>3302.1</v>
      </c>
      <c r="O138" s="13"/>
      <c r="P138" s="13"/>
      <c r="Q138" s="13">
        <v>1185.0</v>
      </c>
      <c r="R138" s="13">
        <v>2117.1</v>
      </c>
      <c r="S138" s="13">
        <v>7295900.0</v>
      </c>
      <c r="T138" s="27">
        <v>0.446</v>
      </c>
      <c r="U138" s="22">
        <v>10.3</v>
      </c>
    </row>
    <row r="139">
      <c r="A139" s="12">
        <v>1999.0</v>
      </c>
      <c r="B139" s="12">
        <v>49791.0</v>
      </c>
      <c r="C139" s="12">
        <f t="shared" si="4"/>
        <v>45618</v>
      </c>
      <c r="D139" s="12">
        <f t="shared" si="5"/>
        <v>4173</v>
      </c>
      <c r="E139" s="12">
        <v>28039.0</v>
      </c>
      <c r="F139" s="12">
        <v>21728.0</v>
      </c>
      <c r="G139" s="12">
        <v>24.0</v>
      </c>
      <c r="H139" s="12">
        <v>1924.0</v>
      </c>
      <c r="I139" s="12">
        <v>2248.0</v>
      </c>
      <c r="J139" s="12">
        <v>1.0</v>
      </c>
      <c r="K139" s="28"/>
      <c r="L139" s="28"/>
      <c r="M139" s="28"/>
      <c r="N139" s="13">
        <v>3321.3</v>
      </c>
      <c r="O139" s="13"/>
      <c r="P139" s="13"/>
      <c r="Q139" s="13">
        <v>1219.0</v>
      </c>
      <c r="R139" s="13">
        <v>2102.3</v>
      </c>
      <c r="S139" s="13">
        <v>7323300.0</v>
      </c>
      <c r="T139" s="27">
        <v>0.437</v>
      </c>
      <c r="U139" s="22">
        <v>9.4</v>
      </c>
    </row>
    <row r="140">
      <c r="A140" s="12">
        <v>2000.0</v>
      </c>
      <c r="B140" s="12">
        <v>46528.0</v>
      </c>
      <c r="C140" s="12">
        <f t="shared" si="4"/>
        <v>42414</v>
      </c>
      <c r="D140" s="12">
        <f t="shared" si="5"/>
        <v>4114</v>
      </c>
      <c r="E140" s="12">
        <v>28504.0</v>
      </c>
      <c r="F140" s="12">
        <v>18024.0</v>
      </c>
      <c r="G140" s="12">
        <v>0.0</v>
      </c>
      <c r="H140" s="12">
        <v>1755.0</v>
      </c>
      <c r="I140" s="12">
        <v>2359.0</v>
      </c>
      <c r="J140" s="12">
        <v>0.0</v>
      </c>
      <c r="K140" s="28"/>
      <c r="L140" s="28"/>
      <c r="M140" s="28"/>
      <c r="N140" s="13">
        <v>3124.3</v>
      </c>
      <c r="O140" s="13"/>
      <c r="P140" s="13"/>
      <c r="Q140" s="13">
        <v>1114.0</v>
      </c>
      <c r="R140" s="13">
        <v>2010.3</v>
      </c>
      <c r="S140" s="13">
        <v>7357000.0</v>
      </c>
      <c r="T140" s="27">
        <v>0.439</v>
      </c>
      <c r="U140" s="22">
        <v>8.5</v>
      </c>
    </row>
    <row r="141">
      <c r="A141" s="12">
        <v>2001.0</v>
      </c>
      <c r="B141" s="12">
        <v>43911.0</v>
      </c>
      <c r="C141" s="12">
        <f t="shared" si="4"/>
        <v>40030</v>
      </c>
      <c r="D141" s="12">
        <f t="shared" si="5"/>
        <v>3881</v>
      </c>
      <c r="E141" s="12">
        <v>26063.0</v>
      </c>
      <c r="F141" s="12">
        <v>14951.0</v>
      </c>
      <c r="G141" s="12">
        <v>2897.0</v>
      </c>
      <c r="H141" s="12">
        <v>1519.0</v>
      </c>
      <c r="I141" s="12">
        <v>2094.0</v>
      </c>
      <c r="J141" s="12">
        <v>268.0</v>
      </c>
      <c r="K141" s="18">
        <v>2073.0</v>
      </c>
      <c r="L141" s="18">
        <v>495.0</v>
      </c>
      <c r="M141" s="18">
        <v>1504.0</v>
      </c>
      <c r="N141" s="13">
        <v>3224.2</v>
      </c>
      <c r="O141" s="13"/>
      <c r="P141" s="13"/>
      <c r="Q141" s="13">
        <v>1197.0</v>
      </c>
      <c r="R141" s="13">
        <v>2027.2</v>
      </c>
      <c r="S141" s="13">
        <v>7396400.0</v>
      </c>
      <c r="T141" s="27">
        <v>0.44</v>
      </c>
      <c r="U141" s="22">
        <v>8.7</v>
      </c>
    </row>
    <row r="142">
      <c r="A142" s="12">
        <v>2002.0</v>
      </c>
      <c r="B142" s="12">
        <v>44697.0</v>
      </c>
      <c r="C142" s="12">
        <f t="shared" si="4"/>
        <v>40754</v>
      </c>
      <c r="D142" s="12">
        <f t="shared" si="5"/>
        <v>3943</v>
      </c>
      <c r="E142" s="12">
        <v>27341.0</v>
      </c>
      <c r="F142" s="12">
        <v>14372.0</v>
      </c>
      <c r="G142" s="12">
        <v>2984.0</v>
      </c>
      <c r="H142" s="12">
        <v>1493.0</v>
      </c>
      <c r="I142" s="12">
        <v>2192.0</v>
      </c>
      <c r="J142" s="12">
        <v>258.0</v>
      </c>
      <c r="K142" s="18">
        <v>2187.0</v>
      </c>
      <c r="L142" s="18">
        <v>456.0</v>
      </c>
      <c r="M142" s="18">
        <v>1650.0</v>
      </c>
      <c r="N142" s="13">
        <v>3531.1</v>
      </c>
      <c r="O142" s="13"/>
      <c r="P142" s="13"/>
      <c r="Q142" s="13">
        <v>1318.4</v>
      </c>
      <c r="R142" s="13">
        <v>2212.7</v>
      </c>
      <c r="S142" s="13">
        <v>7441500.0</v>
      </c>
      <c r="T142" s="27">
        <v>0.439</v>
      </c>
      <c r="U142" s="22">
        <v>8.7</v>
      </c>
    </row>
    <row r="143">
      <c r="A143" s="12">
        <v>2003.0</v>
      </c>
      <c r="B143" s="12">
        <v>43080.0</v>
      </c>
      <c r="C143" s="12">
        <f t="shared" si="4"/>
        <v>39163</v>
      </c>
      <c r="D143" s="12">
        <f t="shared" si="5"/>
        <v>3917</v>
      </c>
      <c r="E143" s="12">
        <v>26588.0</v>
      </c>
      <c r="F143" s="12">
        <v>13423.0</v>
      </c>
      <c r="G143" s="12">
        <v>3069.0</v>
      </c>
      <c r="H143" s="12">
        <v>1365.0</v>
      </c>
      <c r="I143" s="12">
        <v>2269.0</v>
      </c>
      <c r="J143" s="12">
        <v>283.0</v>
      </c>
      <c r="K143" s="18">
        <v>1997.0</v>
      </c>
      <c r="L143" s="18">
        <v>459.0</v>
      </c>
      <c r="M143" s="18">
        <v>1453.0</v>
      </c>
      <c r="N143" s="13">
        <v>3716.7</v>
      </c>
      <c r="O143" s="13"/>
      <c r="P143" s="13"/>
      <c r="Q143" s="13">
        <v>1437.0</v>
      </c>
      <c r="R143" s="13">
        <v>2279.7</v>
      </c>
      <c r="S143" s="13">
        <v>7485500.0</v>
      </c>
      <c r="T143" s="27">
        <v>0.437</v>
      </c>
      <c r="U143" s="22">
        <v>9.2</v>
      </c>
    </row>
    <row r="144">
      <c r="A144" s="12">
        <v>2004.0</v>
      </c>
      <c r="B144" s="12">
        <v>40543.0</v>
      </c>
      <c r="C144" s="12">
        <f t="shared" si="4"/>
        <v>36789</v>
      </c>
      <c r="D144" s="12">
        <f t="shared" si="5"/>
        <v>3754</v>
      </c>
      <c r="E144" s="12">
        <v>25761.0</v>
      </c>
      <c r="F144" s="12">
        <v>11933.0</v>
      </c>
      <c r="G144" s="12">
        <v>2849.0</v>
      </c>
      <c r="H144" s="12">
        <v>1210.0</v>
      </c>
      <c r="I144" s="12">
        <v>2267.0</v>
      </c>
      <c r="J144" s="12">
        <v>277.0</v>
      </c>
      <c r="K144" s="18">
        <v>2054.0</v>
      </c>
      <c r="L144" s="18">
        <v>443.0</v>
      </c>
      <c r="M144" s="18">
        <v>1519.0</v>
      </c>
      <c r="N144" s="13">
        <v>3757.8</v>
      </c>
      <c r="O144" s="13"/>
      <c r="P144" s="13"/>
      <c r="Q144" s="13">
        <v>1475.0</v>
      </c>
      <c r="R144" s="13">
        <v>2282.8</v>
      </c>
      <c r="S144" s="13">
        <v>7535300.0</v>
      </c>
      <c r="T144" s="27">
        <v>0.442</v>
      </c>
      <c r="U144" s="22">
        <v>8.5</v>
      </c>
    </row>
    <row r="145">
      <c r="A145" s="12">
        <v>2005.0</v>
      </c>
      <c r="B145" s="12">
        <v>38918.0</v>
      </c>
      <c r="C145" s="12">
        <f t="shared" si="4"/>
        <v>35197</v>
      </c>
      <c r="D145" s="12">
        <f t="shared" si="5"/>
        <v>3721</v>
      </c>
      <c r="E145" s="12">
        <v>25992.0</v>
      </c>
      <c r="F145" s="12">
        <v>9850.0</v>
      </c>
      <c r="G145" s="12">
        <v>3076.0</v>
      </c>
      <c r="H145" s="12">
        <v>1079.0</v>
      </c>
      <c r="I145" s="12">
        <v>2311.0</v>
      </c>
      <c r="J145" s="12">
        <v>331.0</v>
      </c>
      <c r="K145" s="18">
        <v>1896.0</v>
      </c>
      <c r="L145" s="18">
        <v>361.0</v>
      </c>
      <c r="M145" s="18">
        <v>1438.0</v>
      </c>
      <c r="N145" s="13">
        <v>3891.1</v>
      </c>
      <c r="O145" s="13"/>
      <c r="P145" s="13"/>
      <c r="Q145" s="13">
        <v>1644.9</v>
      </c>
      <c r="R145" s="13">
        <v>2246.2</v>
      </c>
      <c r="S145" s="13">
        <v>7581200.0</v>
      </c>
      <c r="T145" s="27">
        <v>0.435</v>
      </c>
      <c r="U145" s="22">
        <v>8.2</v>
      </c>
    </row>
    <row r="146">
      <c r="A146" s="12">
        <v>2006.0</v>
      </c>
      <c r="B146" s="12">
        <v>38281.0</v>
      </c>
      <c r="C146" s="12">
        <f t="shared" si="4"/>
        <v>34671</v>
      </c>
      <c r="D146" s="12">
        <f t="shared" si="5"/>
        <v>3610</v>
      </c>
      <c r="E146" s="12">
        <v>26921.0</v>
      </c>
      <c r="F146" s="12">
        <v>8001.0</v>
      </c>
      <c r="G146" s="12">
        <v>3359.0</v>
      </c>
      <c r="H146" s="12">
        <v>860.0</v>
      </c>
      <c r="I146" s="12">
        <v>2387.0</v>
      </c>
      <c r="J146" s="12">
        <v>363.0</v>
      </c>
      <c r="K146" s="18">
        <v>1913.0</v>
      </c>
      <c r="L146" s="18">
        <v>368.0</v>
      </c>
      <c r="M146" s="18">
        <v>1467.0</v>
      </c>
      <c r="N146" s="13">
        <v>3946.1</v>
      </c>
      <c r="O146" s="13"/>
      <c r="P146" s="13"/>
      <c r="Q146" s="13">
        <v>1719.1</v>
      </c>
      <c r="R146" s="13">
        <v>2227.0</v>
      </c>
      <c r="S146" s="13">
        <v>7631900.0</v>
      </c>
      <c r="T146" s="27">
        <v>0.433</v>
      </c>
      <c r="U146" s="22">
        <v>8.0</v>
      </c>
    </row>
    <row r="147">
      <c r="A147" s="12">
        <v>2007.0</v>
      </c>
      <c r="B147" s="12">
        <v>39527.0</v>
      </c>
      <c r="C147" s="12">
        <f t="shared" si="4"/>
        <v>35586</v>
      </c>
      <c r="D147" s="12">
        <f t="shared" si="5"/>
        <v>3941</v>
      </c>
      <c r="E147" s="12">
        <v>28240.0</v>
      </c>
      <c r="F147" s="12">
        <v>7548.0</v>
      </c>
      <c r="G147" s="12">
        <v>3739.0</v>
      </c>
      <c r="H147" s="12">
        <v>734.0</v>
      </c>
      <c r="I147" s="12">
        <v>2769.0</v>
      </c>
      <c r="J147" s="12">
        <v>438.0</v>
      </c>
      <c r="K147" s="18">
        <v>1867.0</v>
      </c>
      <c r="L147" s="18">
        <v>334.0</v>
      </c>
      <c r="M147" s="18">
        <v>1447.0</v>
      </c>
      <c r="N147" s="13">
        <v>4192.6</v>
      </c>
      <c r="O147" s="13"/>
      <c r="P147" s="13"/>
      <c r="Q147" s="13">
        <v>1967.9</v>
      </c>
      <c r="R147" s="13">
        <v>2224.7</v>
      </c>
      <c r="S147" s="13">
        <v>7692700.0</v>
      </c>
      <c r="T147" s="27">
        <v>0.434</v>
      </c>
      <c r="U147" s="22">
        <v>7.2</v>
      </c>
    </row>
    <row r="148">
      <c r="A148" s="12">
        <v>2008.0</v>
      </c>
      <c r="B148" s="12">
        <v>40808.0</v>
      </c>
      <c r="C148" s="12">
        <f t="shared" si="4"/>
        <v>36768</v>
      </c>
      <c r="D148" s="12">
        <f t="shared" si="5"/>
        <v>4040</v>
      </c>
      <c r="E148" s="12">
        <v>29610.0</v>
      </c>
      <c r="F148" s="12">
        <v>7288.0</v>
      </c>
      <c r="G148" s="12">
        <v>3910.0</v>
      </c>
      <c r="H148" s="12">
        <v>700.0</v>
      </c>
      <c r="I148" s="12">
        <v>2882.0</v>
      </c>
      <c r="J148" s="12">
        <v>458.0</v>
      </c>
      <c r="K148" s="18">
        <v>1766.0</v>
      </c>
      <c r="L148" s="18">
        <v>248.0</v>
      </c>
      <c r="M148" s="18">
        <v>1463.0</v>
      </c>
      <c r="N148" s="13">
        <v>4436.0</v>
      </c>
      <c r="O148" s="13"/>
      <c r="P148" s="13"/>
      <c r="Q148" s="13">
        <v>2040.3</v>
      </c>
      <c r="R148" s="13">
        <v>2395.7</v>
      </c>
      <c r="S148" s="13">
        <v>7761500.0</v>
      </c>
      <c r="T148" s="27">
        <v>0.43</v>
      </c>
      <c r="U148" s="22">
        <v>7.3</v>
      </c>
    </row>
    <row r="149">
      <c r="A149" s="12">
        <v>2009.0</v>
      </c>
      <c r="B149" s="12">
        <v>40283.0</v>
      </c>
      <c r="C149" s="12">
        <f t="shared" si="4"/>
        <v>36443</v>
      </c>
      <c r="D149" s="12">
        <f t="shared" si="5"/>
        <v>3840</v>
      </c>
      <c r="E149" s="12">
        <v>29677.0</v>
      </c>
      <c r="F149" s="12">
        <v>7725.0</v>
      </c>
      <c r="G149" s="12">
        <v>2881.0</v>
      </c>
      <c r="H149" s="12">
        <v>687.0</v>
      </c>
      <c r="I149" s="12">
        <v>2756.0</v>
      </c>
      <c r="J149" s="12">
        <v>397.0</v>
      </c>
      <c r="K149" s="18">
        <v>2133.0</v>
      </c>
      <c r="L149" s="18">
        <v>275.0</v>
      </c>
      <c r="M149" s="18">
        <v>1794.0</v>
      </c>
      <c r="N149" s="13">
        <v>4487.5</v>
      </c>
      <c r="O149" s="13"/>
      <c r="P149" s="13"/>
      <c r="Q149" s="13">
        <v>2020.8</v>
      </c>
      <c r="R149" s="13">
        <v>2466.7</v>
      </c>
      <c r="S149" s="13">
        <v>7843500.0</v>
      </c>
      <c r="T149" s="27">
        <v>0.438</v>
      </c>
      <c r="U149" s="22">
        <v>8.6</v>
      </c>
    </row>
    <row r="150">
      <c r="A150" s="12">
        <v>2010.0</v>
      </c>
      <c r="B150" s="12">
        <v>40827.0</v>
      </c>
      <c r="C150" s="12">
        <f t="shared" si="4"/>
        <v>36952</v>
      </c>
      <c r="D150" s="12">
        <f t="shared" si="5"/>
        <v>3875</v>
      </c>
      <c r="E150" s="12">
        <v>29932.0</v>
      </c>
      <c r="F150" s="12">
        <v>7845.0</v>
      </c>
      <c r="G150" s="12">
        <v>3050.0</v>
      </c>
      <c r="H150" s="12">
        <v>640.0</v>
      </c>
      <c r="I150" s="12">
        <v>2812.0</v>
      </c>
      <c r="J150" s="12">
        <v>423.0</v>
      </c>
      <c r="K150" s="18">
        <v>1713.0</v>
      </c>
      <c r="L150" s="18">
        <v>289.0</v>
      </c>
      <c r="M150" s="18">
        <v>1384.0</v>
      </c>
      <c r="N150" s="13">
        <v>4590.3</v>
      </c>
      <c r="O150" s="13"/>
      <c r="P150" s="13"/>
      <c r="Q150" s="13">
        <v>2166.1</v>
      </c>
      <c r="R150" s="13">
        <v>2424.2</v>
      </c>
      <c r="S150" s="13">
        <v>7929400.0</v>
      </c>
      <c r="T150" s="27">
        <v>0.441</v>
      </c>
      <c r="U150" s="22">
        <v>8.0</v>
      </c>
    </row>
    <row r="151">
      <c r="A151" s="12">
        <v>2011.0</v>
      </c>
      <c r="B151" s="12">
        <v>40825.0</v>
      </c>
      <c r="C151" s="12">
        <f t="shared" si="4"/>
        <v>36949</v>
      </c>
      <c r="D151" s="12">
        <f t="shared" si="5"/>
        <v>3876</v>
      </c>
      <c r="E151" s="12">
        <v>29536.0</v>
      </c>
      <c r="F151" s="12">
        <v>8087.0</v>
      </c>
      <c r="G151" s="12">
        <v>3202.0</v>
      </c>
      <c r="H151" s="12">
        <v>687.0</v>
      </c>
      <c r="I151" s="12">
        <v>2775.0</v>
      </c>
      <c r="J151" s="12">
        <v>414.0</v>
      </c>
      <c r="K151" s="18">
        <v>1804.0</v>
      </c>
      <c r="L151" s="18">
        <v>272.0</v>
      </c>
      <c r="M151" s="18">
        <v>1512.0</v>
      </c>
      <c r="N151" s="13">
        <v>4588.8</v>
      </c>
      <c r="O151" s="13"/>
      <c r="P151" s="13"/>
      <c r="Q151" s="13">
        <v>2062.4</v>
      </c>
      <c r="R151" s="13">
        <v>2526.3</v>
      </c>
      <c r="S151" s="13">
        <v>8004736.0</v>
      </c>
      <c r="T151" s="27">
        <v>0.433</v>
      </c>
      <c r="U151" s="22">
        <v>7.8</v>
      </c>
    </row>
    <row r="152">
      <c r="A152" s="12">
        <v>2012.0</v>
      </c>
      <c r="B152" s="12">
        <v>41749.0</v>
      </c>
      <c r="C152" s="12">
        <f t="shared" si="4"/>
        <v>37748</v>
      </c>
      <c r="D152" s="12">
        <f t="shared" si="5"/>
        <v>4001</v>
      </c>
      <c r="E152" s="12">
        <v>30481.0</v>
      </c>
      <c r="F152" s="12">
        <v>8082.0</v>
      </c>
      <c r="G152" s="12">
        <v>3186.0</v>
      </c>
      <c r="H152" s="12">
        <v>694.0</v>
      </c>
      <c r="I152" s="12">
        <v>2861.0</v>
      </c>
      <c r="J152" s="12">
        <v>446.0</v>
      </c>
      <c r="K152" s="18">
        <v>1904.0</v>
      </c>
      <c r="L152" s="18">
        <v>274.0</v>
      </c>
      <c r="M152" s="18">
        <v>1602.0</v>
      </c>
      <c r="N152" s="13">
        <v>4671.3</v>
      </c>
      <c r="O152" s="13"/>
      <c r="P152" s="13"/>
      <c r="Q152" s="13">
        <v>2173.1</v>
      </c>
      <c r="R152" s="13">
        <v>2498.2</v>
      </c>
      <c r="S152" s="13">
        <v>8059752.0</v>
      </c>
      <c r="T152" s="27">
        <v>0.432</v>
      </c>
      <c r="U152" s="22">
        <v>7.7</v>
      </c>
    </row>
    <row r="153">
      <c r="A153" s="12">
        <v>2013.0</v>
      </c>
      <c r="B153" s="12">
        <v>42720.0</v>
      </c>
      <c r="C153" s="12">
        <f t="shared" si="4"/>
        <v>38531</v>
      </c>
      <c r="D153" s="12">
        <f t="shared" si="5"/>
        <v>4189</v>
      </c>
      <c r="E153" s="12">
        <v>30989.0</v>
      </c>
      <c r="F153" s="12">
        <v>8416.0</v>
      </c>
      <c r="G153" s="12">
        <v>3315.0</v>
      </c>
      <c r="H153" s="12">
        <v>759.0</v>
      </c>
      <c r="I153" s="12">
        <v>3005.0</v>
      </c>
      <c r="J153" s="12">
        <v>425.0</v>
      </c>
      <c r="K153" s="18">
        <v>1825.0</v>
      </c>
      <c r="L153" s="18">
        <v>245.0</v>
      </c>
      <c r="M153" s="18">
        <v>1550.0</v>
      </c>
      <c r="N153" s="13">
        <v>5031.8</v>
      </c>
      <c r="O153" s="13"/>
      <c r="P153" s="13"/>
      <c r="Q153" s="13">
        <v>2335.9</v>
      </c>
      <c r="R153" s="13">
        <v>2695.9</v>
      </c>
      <c r="S153" s="13">
        <v>8108825.0</v>
      </c>
      <c r="T153" s="27">
        <v>0.435</v>
      </c>
      <c r="U153" s="22">
        <v>7.6</v>
      </c>
    </row>
    <row r="154">
      <c r="A154" s="12">
        <v>2014.0</v>
      </c>
      <c r="B154" s="12">
        <v>43561.0</v>
      </c>
      <c r="C154" s="12">
        <f t="shared" si="4"/>
        <v>39202</v>
      </c>
      <c r="D154" s="12">
        <f t="shared" si="5"/>
        <v>4359</v>
      </c>
      <c r="E154" s="12">
        <v>30556.0</v>
      </c>
      <c r="F154" s="12">
        <v>9752.0</v>
      </c>
      <c r="G154" s="12">
        <v>3253.0</v>
      </c>
      <c r="H154" s="12">
        <v>864.0</v>
      </c>
      <c r="I154" s="12">
        <v>3027.0</v>
      </c>
      <c r="J154" s="12">
        <v>468.0</v>
      </c>
      <c r="K154" s="18">
        <v>1951.0</v>
      </c>
      <c r="L154" s="18">
        <v>310.0</v>
      </c>
      <c r="M154" s="18">
        <v>1598.0</v>
      </c>
      <c r="N154" s="13">
        <v>5179.5</v>
      </c>
      <c r="O154" s="13"/>
      <c r="P154" s="13"/>
      <c r="Q154" s="13">
        <v>2365.3</v>
      </c>
      <c r="R154" s="13">
        <v>2814.2</v>
      </c>
      <c r="S154" s="13">
        <v>8147535.0</v>
      </c>
      <c r="T154" s="27">
        <v>0.426</v>
      </c>
      <c r="U154" s="22">
        <v>7.8</v>
      </c>
    </row>
    <row r="155">
      <c r="A155" s="12">
        <v>2015.0</v>
      </c>
      <c r="B155" s="12">
        <v>43843.0</v>
      </c>
      <c r="C155" s="12">
        <f t="shared" si="4"/>
        <v>39176</v>
      </c>
      <c r="D155" s="12">
        <f t="shared" si="5"/>
        <v>4667</v>
      </c>
      <c r="E155" s="12">
        <v>30106.0</v>
      </c>
      <c r="F155" s="12">
        <v>10290.0</v>
      </c>
      <c r="G155" s="12">
        <v>3447.0</v>
      </c>
      <c r="H155" s="12">
        <v>915.0</v>
      </c>
      <c r="I155" s="12">
        <v>3259.0</v>
      </c>
      <c r="J155" s="12">
        <v>493.0</v>
      </c>
      <c r="K155" s="18">
        <v>2099.0</v>
      </c>
      <c r="L155" s="18">
        <v>322.0</v>
      </c>
      <c r="M155" s="18">
        <v>1739.0</v>
      </c>
      <c r="N155" s="13">
        <v>5178.7</v>
      </c>
      <c r="O155" s="13"/>
      <c r="P155" s="13"/>
      <c r="Q155" s="13">
        <v>2353.2</v>
      </c>
      <c r="R155" s="13">
        <v>2825.5</v>
      </c>
      <c r="S155" s="13">
        <v>8175743.0</v>
      </c>
      <c r="T155" s="27">
        <v>0.435</v>
      </c>
      <c r="U155" s="13">
        <v>7.6</v>
      </c>
    </row>
    <row r="156">
      <c r="A156" s="12">
        <v>2016.0</v>
      </c>
      <c r="B156" s="12">
        <v>43165.0</v>
      </c>
      <c r="C156" s="12">
        <f t="shared" si="4"/>
        <v>38445</v>
      </c>
      <c r="D156" s="12">
        <f t="shared" si="5"/>
        <v>4720</v>
      </c>
      <c r="E156" s="12">
        <v>28972.0</v>
      </c>
      <c r="F156" s="12">
        <v>10469.0</v>
      </c>
      <c r="G156" s="12">
        <v>3724.0</v>
      </c>
      <c r="H156" s="12">
        <v>1039.0</v>
      </c>
      <c r="I156" s="12">
        <v>3151.0</v>
      </c>
      <c r="J156" s="12">
        <v>530.0</v>
      </c>
      <c r="K156" s="18">
        <v>2160.0</v>
      </c>
      <c r="L156" s="18">
        <v>354.0</v>
      </c>
      <c r="M156" s="18">
        <v>1757.0</v>
      </c>
      <c r="N156" s="13">
        <v>5097.1</v>
      </c>
      <c r="O156" s="13"/>
      <c r="P156" s="13"/>
      <c r="Q156" s="13">
        <v>2372.7</v>
      </c>
      <c r="R156" s="13">
        <v>2724.4</v>
      </c>
      <c r="S156" s="13">
        <v>8225036.0</v>
      </c>
      <c r="T156" s="27">
        <v>0.431</v>
      </c>
      <c r="U156" s="13">
        <v>7.0</v>
      </c>
    </row>
    <row r="157">
      <c r="A157" s="12">
        <v>2017.0</v>
      </c>
      <c r="B157" s="12">
        <v>43665.0</v>
      </c>
      <c r="C157" s="12">
        <f t="shared" si="4"/>
        <v>38740</v>
      </c>
      <c r="D157" s="12">
        <f t="shared" si="5"/>
        <v>4925</v>
      </c>
      <c r="E157" s="12">
        <v>28625.0</v>
      </c>
      <c r="F157" s="12">
        <v>11467.0</v>
      </c>
      <c r="G157" s="12">
        <v>3573.0</v>
      </c>
      <c r="H157" s="12">
        <v>1292.0</v>
      </c>
      <c r="I157" s="12">
        <v>3056.0</v>
      </c>
      <c r="J157" s="12">
        <v>577.0</v>
      </c>
      <c r="K157" s="18">
        <v>2285.0</v>
      </c>
      <c r="L157" s="18">
        <v>382.0</v>
      </c>
      <c r="M157" s="18">
        <v>1871.0</v>
      </c>
      <c r="N157" s="13">
        <v>5068.3</v>
      </c>
      <c r="O157" s="13"/>
      <c r="P157" s="13"/>
      <c r="Q157" s="13">
        <v>2287.0</v>
      </c>
      <c r="R157" s="13">
        <v>2781.3</v>
      </c>
      <c r="S157" s="13">
        <v>8292832.0</v>
      </c>
      <c r="T157" s="13"/>
      <c r="U157" s="13"/>
    </row>
    <row r="158">
      <c r="A158" s="12">
        <v>2018.0</v>
      </c>
      <c r="B158" s="12">
        <v>45380.0</v>
      </c>
      <c r="C158" s="12">
        <f t="shared" si="4"/>
        <v>40096</v>
      </c>
      <c r="D158" s="12">
        <f t="shared" si="5"/>
        <v>5284</v>
      </c>
      <c r="E158" s="12">
        <v>29140.0</v>
      </c>
      <c r="F158" s="12">
        <v>12682.0</v>
      </c>
      <c r="G158" s="12">
        <v>3558.0</v>
      </c>
      <c r="H158" s="12">
        <v>1416.0</v>
      </c>
      <c r="I158" s="12">
        <v>3281.0</v>
      </c>
      <c r="J158" s="12">
        <v>587.0</v>
      </c>
      <c r="K158" s="18">
        <v>2308.0</v>
      </c>
      <c r="L158" s="18">
        <v>355.0</v>
      </c>
      <c r="M158" s="18">
        <v>1920.0</v>
      </c>
      <c r="N158" s="13">
        <v>4835.6</v>
      </c>
      <c r="O158" s="13"/>
      <c r="P158" s="13"/>
      <c r="Q158" s="13">
        <v>2065.2</v>
      </c>
      <c r="R158" s="13">
        <v>2770.4</v>
      </c>
      <c r="S158" s="13">
        <v>8386951.0</v>
      </c>
      <c r="T158" s="13"/>
      <c r="U158" s="13"/>
    </row>
    <row r="159">
      <c r="A159" s="12">
        <v>2019.0</v>
      </c>
      <c r="B159" s="12">
        <v>43094.0</v>
      </c>
      <c r="C159" s="12">
        <f t="shared" si="4"/>
        <v>37967</v>
      </c>
      <c r="D159" s="12">
        <f t="shared" si="5"/>
        <v>5127</v>
      </c>
      <c r="E159" s="12">
        <v>27800.0</v>
      </c>
      <c r="F159" s="12">
        <v>11933.0</v>
      </c>
      <c r="G159" s="12">
        <v>3361.0</v>
      </c>
      <c r="H159" s="12">
        <v>1488.0</v>
      </c>
      <c r="I159" s="12">
        <v>3121.0</v>
      </c>
      <c r="J159" s="12">
        <v>518.0</v>
      </c>
      <c r="K159" s="18">
        <v>2530.0</v>
      </c>
      <c r="L159" s="18">
        <v>355.0</v>
      </c>
      <c r="M159" s="18">
        <v>2136.0</v>
      </c>
      <c r="N159" s="13">
        <v>4487.9</v>
      </c>
      <c r="O159" s="13"/>
      <c r="P159" s="13"/>
      <c r="Q159" s="13">
        <v>2016.6</v>
      </c>
      <c r="R159" s="13">
        <v>2471.3</v>
      </c>
      <c r="S159" s="13">
        <v>8483186.0</v>
      </c>
      <c r="T159" s="13"/>
      <c r="U159" s="13"/>
    </row>
    <row r="160">
      <c r="A160" s="12">
        <v>2020.0</v>
      </c>
      <c r="B160" s="12">
        <v>39817.0</v>
      </c>
      <c r="C160" s="12">
        <f t="shared" si="4"/>
        <v>35155</v>
      </c>
      <c r="D160" s="12">
        <f t="shared" si="5"/>
        <v>4662</v>
      </c>
      <c r="E160" s="12">
        <v>26236.0</v>
      </c>
      <c r="F160" s="12">
        <v>11137.0</v>
      </c>
      <c r="G160" s="12">
        <v>2444.0</v>
      </c>
      <c r="H160" s="12">
        <v>1179.0</v>
      </c>
      <c r="I160" s="12">
        <v>3077.0</v>
      </c>
      <c r="J160" s="12">
        <v>406.0</v>
      </c>
      <c r="K160" s="18">
        <v>2613.0</v>
      </c>
      <c r="L160" s="18">
        <v>302.0</v>
      </c>
      <c r="M160" s="18">
        <v>2277.0</v>
      </c>
      <c r="N160" s="13">
        <v>4351.1</v>
      </c>
      <c r="O160" s="13"/>
      <c r="P160" s="13"/>
      <c r="Q160" s="13">
        <v>2051.4</v>
      </c>
      <c r="R160" s="13">
        <v>2093.6</v>
      </c>
      <c r="S160" s="13">
        <v>8551095.0</v>
      </c>
      <c r="T160" s="13"/>
      <c r="U160" s="13"/>
    </row>
    <row r="161">
      <c r="A161" s="12">
        <v>2021.0</v>
      </c>
      <c r="B161" s="12">
        <v>22182.0</v>
      </c>
      <c r="C161" s="12">
        <f t="shared" si="4"/>
        <v>19771</v>
      </c>
      <c r="D161" s="12">
        <f t="shared" si="5"/>
        <v>2411</v>
      </c>
      <c r="E161" s="12">
        <v>17388.0</v>
      </c>
      <c r="F161" s="12">
        <v>4792.0</v>
      </c>
      <c r="G161" s="12">
        <v>2.0</v>
      </c>
      <c r="H161" s="12">
        <v>592.0</v>
      </c>
      <c r="I161" s="12">
        <v>1819.0</v>
      </c>
      <c r="J161" s="12">
        <v>0.0</v>
      </c>
      <c r="K161" s="18">
        <v>1497.0</v>
      </c>
      <c r="L161" s="18">
        <v>206.0</v>
      </c>
      <c r="M161" s="18">
        <v>1291.0</v>
      </c>
      <c r="N161" s="13">
        <v>3621.0</v>
      </c>
      <c r="O161" s="13"/>
      <c r="P161" s="13"/>
      <c r="Q161" s="13">
        <v>1940.9</v>
      </c>
      <c r="R161" s="13">
        <v>1561.7</v>
      </c>
      <c r="S161" s="13">
        <v>8572020.0</v>
      </c>
      <c r="T161" s="13"/>
      <c r="U161" s="13"/>
    </row>
    <row r="162">
      <c r="A162" s="12">
        <v>2022.0</v>
      </c>
      <c r="B162" s="12">
        <v>25182.0</v>
      </c>
      <c r="C162" s="12">
        <f t="shared" si="4"/>
        <v>22348</v>
      </c>
      <c r="D162" s="12">
        <f t="shared" si="5"/>
        <v>2834</v>
      </c>
      <c r="E162" s="12">
        <v>19322.0</v>
      </c>
      <c r="F162" s="12">
        <v>5859.0</v>
      </c>
      <c r="G162" s="12">
        <v>1.0</v>
      </c>
      <c r="H162" s="12">
        <v>734.0</v>
      </c>
      <c r="I162" s="12">
        <v>2100.0</v>
      </c>
      <c r="J162" s="12">
        <v>0.0</v>
      </c>
      <c r="K162" s="18">
        <v>1773.0</v>
      </c>
      <c r="L162" s="18">
        <v>276.0</v>
      </c>
      <c r="M162" s="18">
        <v>1497.0</v>
      </c>
      <c r="N162" s="13">
        <v>3933.7</v>
      </c>
      <c r="O162" s="13"/>
      <c r="P162" s="13"/>
      <c r="Q162" s="13">
        <v>2319.7</v>
      </c>
      <c r="R162" s="13">
        <v>1589.0</v>
      </c>
      <c r="S162" s="13">
        <v>8673184.0</v>
      </c>
      <c r="T162" s="13"/>
      <c r="U162" s="13"/>
    </row>
    <row r="163">
      <c r="A163" s="12">
        <v>2023.0</v>
      </c>
      <c r="B163" s="12">
        <v>28592.0</v>
      </c>
      <c r="C163" s="29">
        <f t="shared" si="4"/>
        <v>25180</v>
      </c>
      <c r="D163" s="12">
        <f t="shared" si="5"/>
        <v>3412</v>
      </c>
      <c r="E163" s="12">
        <v>21787.0</v>
      </c>
      <c r="F163" s="12">
        <v>6798.0</v>
      </c>
      <c r="G163" s="12">
        <v>7.0</v>
      </c>
      <c r="H163" s="12">
        <v>860.0</v>
      </c>
      <c r="I163" s="12">
        <v>2550.0</v>
      </c>
      <c r="J163" s="12">
        <v>2.0</v>
      </c>
      <c r="K163" s="18">
        <v>2048.0</v>
      </c>
      <c r="L163" s="18">
        <v>309.0</v>
      </c>
      <c r="M163" s="18">
        <v>1739.0</v>
      </c>
      <c r="N163" s="13">
        <v>4442.3</v>
      </c>
      <c r="O163" s="13"/>
      <c r="P163" s="13"/>
      <c r="Q163" s="13">
        <v>2662.1</v>
      </c>
      <c r="R163" s="13">
        <v>1780.3</v>
      </c>
      <c r="S163" s="13">
        <v>8848020.0</v>
      </c>
      <c r="T163" s="13"/>
      <c r="U163" s="13"/>
    </row>
    <row r="164">
      <c r="C164" s="30"/>
    </row>
    <row r="165">
      <c r="C165" s="30"/>
    </row>
    <row r="166">
      <c r="B166" s="31" t="s">
        <v>30</v>
      </c>
      <c r="C166" s="32"/>
      <c r="D166" s="32"/>
      <c r="E166" s="32"/>
      <c r="F166" s="33"/>
    </row>
    <row r="167">
      <c r="B167" s="34" t="s">
        <v>31</v>
      </c>
      <c r="C167" s="32"/>
      <c r="D167" s="32"/>
      <c r="E167" s="32"/>
      <c r="F167" s="33"/>
    </row>
    <row r="168">
      <c r="B168" s="34" t="s">
        <v>32</v>
      </c>
      <c r="C168" s="32"/>
      <c r="D168" s="32"/>
      <c r="E168" s="32"/>
      <c r="F168" s="33"/>
    </row>
    <row r="169">
      <c r="B169" s="34" t="s">
        <v>33</v>
      </c>
      <c r="C169" s="32"/>
      <c r="D169" s="32"/>
      <c r="E169" s="32"/>
      <c r="F169" s="33"/>
    </row>
    <row r="170">
      <c r="B170" s="34" t="s">
        <v>34</v>
      </c>
      <c r="C170" s="32"/>
      <c r="D170" s="32"/>
      <c r="E170" s="32"/>
      <c r="F170" s="33"/>
    </row>
    <row r="171">
      <c r="B171" s="34" t="s">
        <v>35</v>
      </c>
      <c r="C171" s="32"/>
      <c r="D171" s="32"/>
      <c r="E171" s="32"/>
      <c r="F171" s="33"/>
    </row>
    <row r="172">
      <c r="B172" s="34" t="s">
        <v>36</v>
      </c>
      <c r="C172" s="32"/>
      <c r="D172" s="32"/>
      <c r="E172" s="32"/>
      <c r="F172" s="33"/>
    </row>
    <row r="173">
      <c r="B173" s="34" t="s">
        <v>37</v>
      </c>
      <c r="C173" s="32"/>
      <c r="D173" s="32"/>
      <c r="E173" s="32"/>
      <c r="F173" s="33"/>
    </row>
    <row r="174">
      <c r="B174" s="34" t="s">
        <v>38</v>
      </c>
      <c r="C174" s="32"/>
      <c r="D174" s="32"/>
      <c r="E174" s="32"/>
      <c r="F174" s="33"/>
    </row>
    <row r="175">
      <c r="B175" s="35" t="s">
        <v>39</v>
      </c>
      <c r="C175" s="32"/>
      <c r="D175" s="32"/>
      <c r="E175" s="32"/>
      <c r="F175" s="33"/>
    </row>
    <row r="176">
      <c r="B176" s="36">
        <v>1.0</v>
      </c>
      <c r="C176" s="34" t="s">
        <v>40</v>
      </c>
      <c r="D176" s="32"/>
      <c r="E176" s="32"/>
      <c r="F176" s="33"/>
    </row>
    <row r="177">
      <c r="B177" s="36">
        <v>2.0</v>
      </c>
      <c r="C177" s="34" t="s">
        <v>41</v>
      </c>
      <c r="D177" s="32"/>
      <c r="E177" s="32"/>
      <c r="F177" s="33"/>
    </row>
    <row r="178">
      <c r="B178" s="36">
        <v>3.0</v>
      </c>
      <c r="C178" s="34" t="s">
        <v>42</v>
      </c>
      <c r="D178" s="32"/>
      <c r="E178" s="32"/>
      <c r="F178" s="33"/>
    </row>
    <row r="179">
      <c r="B179" s="36">
        <v>4.0</v>
      </c>
      <c r="C179" s="34" t="s">
        <v>43</v>
      </c>
      <c r="D179" s="32"/>
      <c r="E179" s="32"/>
      <c r="F179" s="33"/>
    </row>
    <row r="252">
      <c r="B252" s="37"/>
      <c r="E252" s="37"/>
      <c r="F252" s="37"/>
    </row>
  </sheetData>
  <mergeCells count="14">
    <mergeCell ref="B173:F173"/>
    <mergeCell ref="B174:F174"/>
    <mergeCell ref="B175:F175"/>
    <mergeCell ref="C176:F176"/>
    <mergeCell ref="C177:F177"/>
    <mergeCell ref="C178:F178"/>
    <mergeCell ref="C179:F179"/>
    <mergeCell ref="B166:F166"/>
    <mergeCell ref="B167:F167"/>
    <mergeCell ref="B168:F168"/>
    <mergeCell ref="B169:F169"/>
    <mergeCell ref="B170:F170"/>
    <mergeCell ref="B171:F171"/>
    <mergeCell ref="B172:F172"/>
  </mergeCells>
  <dataValidations>
    <dataValidation type="custom" allowBlank="1" showDropDown="1" sqref="A2:B163">
      <formula1>AND(ISNUMBER(A2),(NOT(OR(NOT(ISERROR(DATEVALUE(A2))), AND(ISNUMBER(A2), LEFT(CELL("format", A2))="D")))))</formula1>
    </dataValidation>
  </dataValidations>
  <drawing r:id="rId2"/>
  <legacyDrawing r:id="rId3"/>
  <tableParts count="1">
    <tablePart r:id="rId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38" t="s">
        <v>9</v>
      </c>
      <c r="B1" s="39" t="s">
        <v>10</v>
      </c>
      <c r="C1" s="39" t="s">
        <v>44</v>
      </c>
      <c r="D1" s="39" t="s">
        <v>45</v>
      </c>
      <c r="E1" s="40" t="s">
        <v>13</v>
      </c>
      <c r="F1" s="40" t="s">
        <v>14</v>
      </c>
      <c r="G1" s="40" t="s">
        <v>15</v>
      </c>
      <c r="H1" s="39" t="s">
        <v>46</v>
      </c>
    </row>
    <row r="2">
      <c r="A2" s="41">
        <v>1862.0</v>
      </c>
      <c r="B2" s="42">
        <v>6277.0</v>
      </c>
      <c r="C2" s="43">
        <v>1119561.0</v>
      </c>
      <c r="D2" s="44">
        <f t="shared" ref="D2:D16" si="1">B2/C2*100000</f>
        <v>560.6661897</v>
      </c>
      <c r="E2" s="45"/>
      <c r="F2" s="45"/>
      <c r="G2" s="45"/>
      <c r="H2" s="45"/>
    </row>
    <row r="3">
      <c r="A3" s="41">
        <v>1863.0</v>
      </c>
      <c r="B3" s="42">
        <v>6300.0</v>
      </c>
      <c r="C3" s="43">
        <v>1127556.0</v>
      </c>
      <c r="D3" s="44">
        <f t="shared" si="1"/>
        <v>558.7305642</v>
      </c>
      <c r="E3" s="45"/>
      <c r="F3" s="45"/>
      <c r="G3" s="45"/>
      <c r="H3" s="45"/>
    </row>
    <row r="4">
      <c r="A4" s="41">
        <v>1864.0</v>
      </c>
      <c r="B4" s="42">
        <v>6655.0</v>
      </c>
      <c r="C4" s="43">
        <v>1135551.0</v>
      </c>
      <c r="D4" s="44">
        <f t="shared" si="1"/>
        <v>586.0591026</v>
      </c>
      <c r="E4" s="45"/>
      <c r="F4" s="45"/>
      <c r="G4" s="45"/>
      <c r="H4" s="45"/>
    </row>
    <row r="5">
      <c r="A5" s="41">
        <v>1865.0</v>
      </c>
      <c r="B5" s="42">
        <v>5204.0</v>
      </c>
      <c r="C5" s="43">
        <v>1143546.0</v>
      </c>
      <c r="D5" s="44">
        <f t="shared" si="1"/>
        <v>455.0757031</v>
      </c>
      <c r="E5" s="45"/>
      <c r="F5" s="45"/>
      <c r="G5" s="45"/>
      <c r="H5" s="45"/>
    </row>
    <row r="6">
      <c r="A6" s="41">
        <v>1866.0</v>
      </c>
      <c r="B6" s="42">
        <v>5209.0</v>
      </c>
      <c r="C6" s="43">
        <v>1151541.0</v>
      </c>
      <c r="D6" s="44">
        <f t="shared" si="1"/>
        <v>452.3503722</v>
      </c>
      <c r="E6" s="45"/>
      <c r="F6" s="45"/>
      <c r="G6" s="45"/>
      <c r="H6" s="45"/>
    </row>
    <row r="7">
      <c r="A7" s="41">
        <v>1867.0</v>
      </c>
      <c r="B7" s="42">
        <v>4605.0</v>
      </c>
      <c r="C7" s="43">
        <v>1159536.0</v>
      </c>
      <c r="D7" s="44">
        <f t="shared" si="1"/>
        <v>397.1416153</v>
      </c>
      <c r="E7" s="45"/>
      <c r="F7" s="45"/>
      <c r="G7" s="45"/>
      <c r="H7" s="45"/>
    </row>
    <row r="8">
      <c r="A8" s="41">
        <v>1868.0</v>
      </c>
      <c r="B8" s="42">
        <v>4426.0</v>
      </c>
      <c r="C8" s="43">
        <v>1167531.0</v>
      </c>
      <c r="D8" s="44">
        <f t="shared" si="1"/>
        <v>379.0905766</v>
      </c>
      <c r="E8" s="45"/>
      <c r="F8" s="45"/>
      <c r="G8" s="45"/>
      <c r="H8" s="45"/>
    </row>
    <row r="9">
      <c r="A9" s="41">
        <v>1869.0</v>
      </c>
      <c r="B9" s="42">
        <v>4205.0</v>
      </c>
      <c r="C9" s="43">
        <v>1175526.0</v>
      </c>
      <c r="D9" s="44">
        <f t="shared" si="1"/>
        <v>357.7122071</v>
      </c>
      <c r="E9" s="45"/>
      <c r="F9" s="45"/>
      <c r="G9" s="45"/>
      <c r="H9" s="45"/>
    </row>
    <row r="10">
      <c r="A10" s="41">
        <v>1870.0</v>
      </c>
      <c r="B10" s="42">
        <v>4504.0</v>
      </c>
      <c r="C10" s="43">
        <v>1183521.0</v>
      </c>
      <c r="D10" s="44">
        <f t="shared" si="1"/>
        <v>380.5593648</v>
      </c>
      <c r="E10" s="45"/>
      <c r="F10" s="45"/>
      <c r="G10" s="45"/>
      <c r="H10" s="45"/>
    </row>
    <row r="11">
      <c r="A11" s="41">
        <v>1871.0</v>
      </c>
      <c r="B11" s="42">
        <v>4021.0</v>
      </c>
      <c r="C11" s="43">
        <v>1191516.0</v>
      </c>
      <c r="D11" s="44">
        <f t="shared" si="1"/>
        <v>337.4692409</v>
      </c>
      <c r="E11" s="45"/>
      <c r="F11" s="45"/>
      <c r="G11" s="45"/>
      <c r="H11" s="45"/>
    </row>
    <row r="12">
      <c r="A12" s="41">
        <v>1872.0</v>
      </c>
      <c r="B12" s="42">
        <v>4231.0</v>
      </c>
      <c r="C12" s="43">
        <v>1208268.0</v>
      </c>
      <c r="D12" s="44">
        <f t="shared" si="1"/>
        <v>350.1706575</v>
      </c>
      <c r="E12" s="45"/>
      <c r="F12" s="45"/>
      <c r="G12" s="45"/>
      <c r="H12" s="45"/>
    </row>
    <row r="13">
      <c r="A13" s="41">
        <v>1873.0</v>
      </c>
      <c r="B13" s="42">
        <v>4953.0</v>
      </c>
      <c r="C13" s="43">
        <v>1225019.0</v>
      </c>
      <c r="D13" s="44">
        <f t="shared" si="1"/>
        <v>404.3202595</v>
      </c>
      <c r="E13" s="45"/>
      <c r="F13" s="45"/>
      <c r="G13" s="45"/>
      <c r="H13" s="45"/>
    </row>
    <row r="14">
      <c r="A14" s="41">
        <v>1874.0</v>
      </c>
      <c r="B14" s="42">
        <v>5604.0</v>
      </c>
      <c r="C14" s="43">
        <v>1241770.0</v>
      </c>
      <c r="D14" s="44">
        <f t="shared" si="1"/>
        <v>451.2913019</v>
      </c>
      <c r="E14" s="45"/>
      <c r="F14" s="45"/>
      <c r="G14" s="45"/>
      <c r="H14" s="45"/>
    </row>
    <row r="15">
      <c r="A15" s="41">
        <v>1875.0</v>
      </c>
      <c r="B15" s="42">
        <v>5350.0</v>
      </c>
      <c r="C15" s="43">
        <v>1258521.0</v>
      </c>
      <c r="D15" s="44">
        <f t="shared" si="1"/>
        <v>425.1021636</v>
      </c>
      <c r="E15" s="45"/>
      <c r="F15" s="45"/>
      <c r="G15" s="45"/>
      <c r="H15" s="45"/>
    </row>
    <row r="16">
      <c r="A16" s="41">
        <v>1876.0</v>
      </c>
      <c r="B16" s="42">
        <v>5383.0</v>
      </c>
      <c r="C16" s="43">
        <v>1275272.0</v>
      </c>
      <c r="D16" s="44">
        <f t="shared" si="1"/>
        <v>422.1060291</v>
      </c>
      <c r="E16" s="45"/>
      <c r="F16" s="45"/>
      <c r="G16" s="45"/>
      <c r="H16" s="45"/>
    </row>
    <row r="17">
      <c r="A17" s="41">
        <v>1877.0</v>
      </c>
      <c r="B17" s="42"/>
      <c r="C17" s="46"/>
      <c r="D17" s="44"/>
      <c r="E17" s="45"/>
      <c r="F17" s="45"/>
      <c r="G17" s="45"/>
      <c r="H17" s="45"/>
    </row>
    <row r="18">
      <c r="A18" s="41">
        <v>1878.0</v>
      </c>
      <c r="B18" s="45"/>
      <c r="C18" s="47"/>
      <c r="D18" s="44"/>
      <c r="E18" s="45"/>
      <c r="F18" s="45"/>
      <c r="G18" s="45"/>
      <c r="H18" s="45"/>
    </row>
    <row r="19">
      <c r="A19" s="41">
        <v>1879.0</v>
      </c>
      <c r="B19" s="42">
        <v>4613.0</v>
      </c>
      <c r="C19" s="48"/>
      <c r="D19" s="44"/>
      <c r="E19" s="45"/>
      <c r="F19" s="45"/>
      <c r="G19" s="45"/>
      <c r="H19" s="45"/>
    </row>
    <row r="20">
      <c r="A20" s="41">
        <v>1880.0</v>
      </c>
      <c r="B20" s="42">
        <v>4832.0</v>
      </c>
      <c r="C20" s="48">
        <v>1342276.0</v>
      </c>
      <c r="D20" s="44">
        <f t="shared" ref="D20:D123" si="2">B20/C20*100000</f>
        <v>359.9855767</v>
      </c>
      <c r="E20" s="45"/>
      <c r="F20" s="45"/>
      <c r="G20" s="45"/>
      <c r="H20" s="45"/>
    </row>
    <row r="21">
      <c r="A21" s="41">
        <v>1881.0</v>
      </c>
      <c r="B21" s="42">
        <v>3646.0</v>
      </c>
      <c r="C21" s="48">
        <v>1359027.0</v>
      </c>
      <c r="D21" s="44">
        <f t="shared" si="2"/>
        <v>268.280174</v>
      </c>
      <c r="E21" s="45"/>
      <c r="F21" s="45"/>
      <c r="G21" s="45"/>
      <c r="H21" s="45"/>
    </row>
    <row r="22">
      <c r="A22" s="41">
        <v>1882.0</v>
      </c>
      <c r="B22" s="42">
        <v>4060.0</v>
      </c>
      <c r="C22" s="48">
        <v>1371985.0</v>
      </c>
      <c r="D22" s="44">
        <f t="shared" si="2"/>
        <v>295.9216026</v>
      </c>
      <c r="E22" s="45"/>
      <c r="F22" s="45"/>
      <c r="G22" s="45"/>
      <c r="H22" s="45"/>
    </row>
    <row r="23">
      <c r="A23" s="41">
        <v>1883.0</v>
      </c>
      <c r="B23" s="42">
        <v>3838.0</v>
      </c>
      <c r="C23" s="48">
        <v>1384935.0</v>
      </c>
      <c r="D23" s="44">
        <f t="shared" si="2"/>
        <v>277.1249192</v>
      </c>
      <c r="E23" s="45"/>
      <c r="F23" s="45"/>
      <c r="G23" s="45"/>
      <c r="H23" s="45"/>
    </row>
    <row r="24">
      <c r="A24" s="41">
        <v>1884.0</v>
      </c>
      <c r="B24" s="42">
        <v>4454.0</v>
      </c>
      <c r="C24" s="48">
        <v>1397885.0</v>
      </c>
      <c r="D24" s="44">
        <f t="shared" si="2"/>
        <v>318.6242073</v>
      </c>
      <c r="E24" s="45"/>
      <c r="F24" s="45"/>
      <c r="G24" s="45"/>
      <c r="H24" s="45"/>
    </row>
    <row r="25">
      <c r="A25" s="41">
        <v>1885.0</v>
      </c>
      <c r="B25" s="42">
        <v>4686.0</v>
      </c>
      <c r="C25" s="48">
        <v>1410835.0</v>
      </c>
      <c r="D25" s="44">
        <f t="shared" si="2"/>
        <v>332.1437305</v>
      </c>
      <c r="E25" s="45"/>
      <c r="F25" s="45"/>
      <c r="G25" s="45"/>
      <c r="H25" s="45"/>
    </row>
    <row r="26">
      <c r="A26" s="41">
        <v>1886.0</v>
      </c>
      <c r="B26" s="42">
        <v>4662.0</v>
      </c>
      <c r="C26" s="48">
        <v>1423785.0</v>
      </c>
      <c r="D26" s="44">
        <f t="shared" si="2"/>
        <v>327.4370779</v>
      </c>
      <c r="E26" s="45"/>
      <c r="F26" s="45"/>
      <c r="G26" s="45"/>
      <c r="H26" s="45"/>
    </row>
    <row r="27">
      <c r="A27" s="41">
        <v>1887.0</v>
      </c>
      <c r="B27" s="42">
        <v>4007.0</v>
      </c>
      <c r="C27" s="48">
        <v>1436735.0</v>
      </c>
      <c r="D27" s="44">
        <f t="shared" si="2"/>
        <v>278.8962474</v>
      </c>
      <c r="E27" s="45"/>
      <c r="F27" s="45"/>
      <c r="G27" s="45"/>
      <c r="H27" s="45"/>
    </row>
    <row r="28">
      <c r="A28" s="41">
        <v>1888.0</v>
      </c>
      <c r="B28" s="42">
        <v>4723.0</v>
      </c>
      <c r="C28" s="48">
        <v>1449685.0</v>
      </c>
      <c r="D28" s="44">
        <f t="shared" si="2"/>
        <v>325.7949141</v>
      </c>
      <c r="E28" s="45"/>
      <c r="F28" s="45"/>
      <c r="G28" s="45"/>
      <c r="H28" s="45"/>
    </row>
    <row r="29">
      <c r="A29" s="41">
        <v>1889.0</v>
      </c>
      <c r="B29" s="42">
        <v>4689.0</v>
      </c>
      <c r="C29" s="48">
        <v>1462635.0</v>
      </c>
      <c r="D29" s="44">
        <f t="shared" si="2"/>
        <v>320.5857921</v>
      </c>
      <c r="E29" s="45"/>
      <c r="F29" s="45"/>
      <c r="G29" s="45"/>
      <c r="H29" s="45"/>
    </row>
    <row r="30">
      <c r="A30" s="41">
        <v>1890.0</v>
      </c>
      <c r="B30" s="42">
        <v>4280.0</v>
      </c>
      <c r="C30" s="48">
        <v>1475585.0</v>
      </c>
      <c r="D30" s="44">
        <f t="shared" si="2"/>
        <v>290.054453</v>
      </c>
      <c r="E30" s="45"/>
      <c r="F30" s="45"/>
      <c r="G30" s="45"/>
      <c r="H30" s="45"/>
    </row>
    <row r="31">
      <c r="A31" s="41">
        <v>1891.0</v>
      </c>
      <c r="B31" s="42">
        <v>4175.0</v>
      </c>
      <c r="C31" s="48">
        <v>1488535.0</v>
      </c>
      <c r="D31" s="44">
        <f t="shared" si="2"/>
        <v>280.4771134</v>
      </c>
      <c r="E31" s="45"/>
      <c r="F31" s="45"/>
      <c r="G31" s="45"/>
      <c r="H31" s="45"/>
    </row>
    <row r="32">
      <c r="A32" s="41">
        <v>1892.0</v>
      </c>
      <c r="B32" s="42">
        <v>3478.0</v>
      </c>
      <c r="C32" s="48">
        <v>1504574.0</v>
      </c>
      <c r="D32" s="44">
        <f t="shared" si="2"/>
        <v>231.1617774</v>
      </c>
      <c r="E32" s="45"/>
      <c r="F32" s="45"/>
      <c r="G32" s="45"/>
      <c r="H32" s="45"/>
    </row>
    <row r="33">
      <c r="A33" s="41">
        <v>1893.0</v>
      </c>
      <c r="B33" s="42">
        <v>3629.0</v>
      </c>
      <c r="C33" s="48">
        <v>1520610.0</v>
      </c>
      <c r="D33" s="44">
        <f t="shared" si="2"/>
        <v>238.6542243</v>
      </c>
      <c r="E33" s="45"/>
      <c r="F33" s="45"/>
      <c r="G33" s="45"/>
      <c r="H33" s="45"/>
    </row>
    <row r="34">
      <c r="A34" s="41">
        <v>1894.0</v>
      </c>
      <c r="B34" s="42">
        <v>4525.0</v>
      </c>
      <c r="C34" s="48">
        <v>1536646.0</v>
      </c>
      <c r="D34" s="44">
        <f t="shared" si="2"/>
        <v>294.472507</v>
      </c>
      <c r="E34" s="45"/>
      <c r="F34" s="45"/>
      <c r="G34" s="45"/>
      <c r="H34" s="45"/>
    </row>
    <row r="35">
      <c r="A35" s="41">
        <v>1895.0</v>
      </c>
      <c r="B35" s="42">
        <v>4652.0</v>
      </c>
      <c r="C35" s="48">
        <v>1552682.0</v>
      </c>
      <c r="D35" s="44">
        <f t="shared" si="2"/>
        <v>299.6106093</v>
      </c>
      <c r="E35" s="45"/>
      <c r="F35" s="45"/>
      <c r="G35" s="45"/>
      <c r="H35" s="45"/>
    </row>
    <row r="36">
      <c r="A36" s="41">
        <v>1896.0</v>
      </c>
      <c r="B36" s="42">
        <v>4760.0</v>
      </c>
      <c r="C36" s="48">
        <v>1568718.0</v>
      </c>
      <c r="D36" s="44">
        <f t="shared" si="2"/>
        <v>303.4324844</v>
      </c>
      <c r="E36" s="45"/>
      <c r="F36" s="45"/>
      <c r="G36" s="45"/>
      <c r="H36" s="45"/>
    </row>
    <row r="37">
      <c r="A37" s="41">
        <v>1897.0</v>
      </c>
      <c r="B37" s="42">
        <v>4108.0</v>
      </c>
      <c r="C37" s="48">
        <v>1584754.0</v>
      </c>
      <c r="D37" s="44">
        <f t="shared" si="2"/>
        <v>259.220043</v>
      </c>
      <c r="E37" s="45"/>
      <c r="F37" s="45"/>
      <c r="G37" s="45"/>
      <c r="H37" s="45"/>
    </row>
    <row r="38">
      <c r="A38" s="41">
        <v>1898.0</v>
      </c>
      <c r="B38" s="42">
        <v>4384.0</v>
      </c>
      <c r="C38" s="48">
        <v>1600790.0</v>
      </c>
      <c r="D38" s="44">
        <f t="shared" si="2"/>
        <v>273.8647793</v>
      </c>
      <c r="E38" s="45"/>
      <c r="F38" s="45"/>
      <c r="G38" s="45"/>
      <c r="H38" s="45"/>
    </row>
    <row r="39">
      <c r="A39" s="41">
        <v>1899.0</v>
      </c>
      <c r="B39" s="42">
        <v>4636.0</v>
      </c>
      <c r="C39" s="48">
        <v>1616826.0</v>
      </c>
      <c r="D39" s="44">
        <f t="shared" si="2"/>
        <v>286.734627</v>
      </c>
      <c r="E39" s="45"/>
      <c r="F39" s="45"/>
      <c r="G39" s="45"/>
      <c r="H39" s="45"/>
    </row>
    <row r="40">
      <c r="A40" s="41">
        <v>1900.0</v>
      </c>
      <c r="B40" s="42">
        <v>4759.0</v>
      </c>
      <c r="C40" s="48">
        <v>1632862.0</v>
      </c>
      <c r="D40" s="44">
        <f t="shared" si="2"/>
        <v>291.4514515</v>
      </c>
      <c r="E40" s="45"/>
      <c r="F40" s="45"/>
      <c r="G40" s="45"/>
      <c r="H40" s="45"/>
    </row>
    <row r="41">
      <c r="A41" s="41">
        <v>1901.0</v>
      </c>
      <c r="B41" s="42">
        <v>4485.0</v>
      </c>
      <c r="C41" s="48">
        <v>1648898.0</v>
      </c>
      <c r="D41" s="44">
        <f t="shared" si="2"/>
        <v>271.9998447</v>
      </c>
      <c r="E41" s="45"/>
      <c r="F41" s="45"/>
      <c r="G41" s="45"/>
      <c r="H41" s="45"/>
    </row>
    <row r="42">
      <c r="A42" s="41">
        <v>1902.0</v>
      </c>
      <c r="B42" s="42">
        <v>4444.0</v>
      </c>
      <c r="C42" s="48">
        <v>1684593.0</v>
      </c>
      <c r="D42" s="44">
        <f t="shared" si="2"/>
        <v>263.8025921</v>
      </c>
      <c r="E42" s="45"/>
      <c r="F42" s="45"/>
      <c r="G42" s="45"/>
      <c r="H42" s="45"/>
    </row>
    <row r="43">
      <c r="A43" s="41">
        <v>1903.0</v>
      </c>
      <c r="B43" s="42">
        <v>5141.0</v>
      </c>
      <c r="C43" s="48">
        <v>1720280.0</v>
      </c>
      <c r="D43" s="44">
        <f t="shared" si="2"/>
        <v>298.8466994</v>
      </c>
      <c r="E43" s="45"/>
      <c r="F43" s="45"/>
      <c r="G43" s="45"/>
      <c r="H43" s="45"/>
    </row>
    <row r="44">
      <c r="A44" s="41">
        <v>1904.0</v>
      </c>
      <c r="B44" s="42">
        <v>5927.0</v>
      </c>
      <c r="C44" s="48">
        <v>1755967.0</v>
      </c>
      <c r="D44" s="44">
        <f t="shared" si="2"/>
        <v>337.534817</v>
      </c>
      <c r="E44" s="45"/>
      <c r="F44" s="45"/>
      <c r="G44" s="45"/>
      <c r="H44" s="45"/>
    </row>
    <row r="45">
      <c r="A45" s="41">
        <v>1905.0</v>
      </c>
      <c r="B45" s="42">
        <v>6645.0</v>
      </c>
      <c r="C45" s="48">
        <v>1791654.0</v>
      </c>
      <c r="D45" s="44">
        <f t="shared" si="2"/>
        <v>370.886343</v>
      </c>
      <c r="E45" s="45"/>
      <c r="F45" s="45"/>
      <c r="G45" s="45"/>
      <c r="H45" s="45"/>
    </row>
    <row r="46">
      <c r="A46" s="41">
        <v>1906.0</v>
      </c>
      <c r="B46" s="42">
        <v>6380.0</v>
      </c>
      <c r="C46" s="48">
        <v>1827341.0</v>
      </c>
      <c r="D46" s="44">
        <f t="shared" si="2"/>
        <v>349.1411838</v>
      </c>
      <c r="E46" s="45"/>
      <c r="F46" s="45"/>
      <c r="G46" s="45"/>
      <c r="H46" s="45"/>
    </row>
    <row r="47">
      <c r="A47" s="41">
        <v>1907.0</v>
      </c>
      <c r="B47" s="42">
        <v>5417.0</v>
      </c>
      <c r="C47" s="48">
        <v>1863028.0</v>
      </c>
      <c r="D47" s="44">
        <f t="shared" si="2"/>
        <v>290.7632091</v>
      </c>
      <c r="E47" s="45"/>
      <c r="F47" s="45"/>
      <c r="G47" s="45"/>
      <c r="H47" s="45"/>
    </row>
    <row r="48">
      <c r="A48" s="41">
        <v>1908.0</v>
      </c>
      <c r="B48" s="42">
        <v>8085.0</v>
      </c>
      <c r="C48" s="48">
        <v>1898715.0</v>
      </c>
      <c r="D48" s="44">
        <f t="shared" si="2"/>
        <v>425.8143007</v>
      </c>
      <c r="E48" s="45"/>
      <c r="F48" s="45"/>
      <c r="G48" s="45"/>
      <c r="H48" s="45"/>
    </row>
    <row r="49">
      <c r="A49" s="41">
        <v>1909.0</v>
      </c>
      <c r="B49" s="42">
        <v>7320.0</v>
      </c>
      <c r="C49" s="48">
        <v>1934402.0</v>
      </c>
      <c r="D49" s="44">
        <f t="shared" si="2"/>
        <v>378.4115194</v>
      </c>
      <c r="E49" s="45"/>
      <c r="F49" s="45"/>
      <c r="G49" s="45"/>
      <c r="H49" s="45"/>
    </row>
    <row r="50">
      <c r="A50" s="41">
        <v>1910.0</v>
      </c>
      <c r="B50" s="42">
        <v>7375.0</v>
      </c>
      <c r="C50" s="48">
        <v>1970089.0</v>
      </c>
      <c r="D50" s="44">
        <f t="shared" si="2"/>
        <v>374.34857</v>
      </c>
      <c r="E50" s="45"/>
      <c r="F50" s="45"/>
      <c r="G50" s="45"/>
      <c r="H50" s="45"/>
    </row>
    <row r="51">
      <c r="A51" s="41">
        <v>1911.0</v>
      </c>
      <c r="B51" s="42">
        <v>8249.0</v>
      </c>
      <c r="C51" s="48">
        <v>2005776.0</v>
      </c>
      <c r="D51" s="44">
        <f t="shared" si="2"/>
        <v>411.2622746</v>
      </c>
      <c r="E51" s="45"/>
      <c r="F51" s="45"/>
      <c r="G51" s="45"/>
      <c r="H51" s="45"/>
    </row>
    <row r="52">
      <c r="A52" s="41">
        <v>1912.0</v>
      </c>
      <c r="B52" s="42">
        <v>9068.0</v>
      </c>
      <c r="C52" s="49">
        <v>2069629.0</v>
      </c>
      <c r="D52" s="44">
        <f t="shared" si="2"/>
        <v>438.1461605</v>
      </c>
      <c r="E52" s="45"/>
      <c r="F52" s="45"/>
      <c r="G52" s="45"/>
      <c r="H52" s="45"/>
    </row>
    <row r="53">
      <c r="A53" s="41">
        <v>1913.0</v>
      </c>
      <c r="B53" s="42">
        <v>10543.0</v>
      </c>
      <c r="C53" s="49">
        <v>2101555.0</v>
      </c>
      <c r="D53" s="44">
        <f t="shared" si="2"/>
        <v>501.6761398</v>
      </c>
      <c r="E53" s="45"/>
      <c r="F53" s="45"/>
      <c r="G53" s="45"/>
      <c r="H53" s="45"/>
    </row>
    <row r="54">
      <c r="A54" s="41">
        <v>1914.0</v>
      </c>
      <c r="B54" s="42">
        <v>10677.0</v>
      </c>
      <c r="C54" s="49">
        <v>2133481.0</v>
      </c>
      <c r="D54" s="44">
        <f t="shared" si="2"/>
        <v>500.4497345</v>
      </c>
      <c r="E54" s="45"/>
      <c r="F54" s="45"/>
      <c r="G54" s="45"/>
      <c r="H54" s="45"/>
    </row>
    <row r="55">
      <c r="A55" s="41">
        <v>1915.0</v>
      </c>
      <c r="B55" s="42">
        <v>9493.0</v>
      </c>
      <c r="C55" s="49">
        <v>2165407.0</v>
      </c>
      <c r="D55" s="44">
        <f t="shared" si="2"/>
        <v>438.3933367</v>
      </c>
      <c r="E55" s="45"/>
      <c r="F55" s="45"/>
      <c r="G55" s="45"/>
      <c r="H55" s="45"/>
    </row>
    <row r="56">
      <c r="A56" s="41">
        <v>1916.0</v>
      </c>
      <c r="B56" s="42">
        <v>7218.0</v>
      </c>
      <c r="C56" s="49">
        <v>2197333.0</v>
      </c>
      <c r="D56" s="44">
        <f t="shared" si="2"/>
        <v>328.4891275</v>
      </c>
      <c r="E56" s="45"/>
      <c r="F56" s="45"/>
      <c r="G56" s="45"/>
      <c r="H56" s="45"/>
    </row>
    <row r="57">
      <c r="A57" s="41">
        <v>1917.0</v>
      </c>
      <c r="B57" s="42">
        <v>7244.0</v>
      </c>
      <c r="C57" s="49">
        <v>2229259.0</v>
      </c>
      <c r="D57" s="44">
        <f t="shared" si="2"/>
        <v>324.9510263</v>
      </c>
      <c r="E57" s="45"/>
      <c r="F57" s="45"/>
      <c r="G57" s="45"/>
      <c r="H57" s="45"/>
    </row>
    <row r="58">
      <c r="A58" s="41">
        <v>1918.0</v>
      </c>
      <c r="B58" s="42">
        <v>7499.0</v>
      </c>
      <c r="C58" s="49">
        <v>2261185.0</v>
      </c>
      <c r="D58" s="44">
        <f t="shared" si="2"/>
        <v>331.6402683</v>
      </c>
      <c r="E58" s="45"/>
      <c r="F58" s="45"/>
      <c r="G58" s="45"/>
      <c r="H58" s="45"/>
    </row>
    <row r="59">
      <c r="A59" s="41">
        <v>1919.0</v>
      </c>
      <c r="B59" s="42">
        <v>10331.0</v>
      </c>
      <c r="C59" s="49">
        <v>2293111.0</v>
      </c>
      <c r="D59" s="44">
        <f t="shared" si="2"/>
        <v>450.5233284</v>
      </c>
      <c r="E59" s="45"/>
      <c r="F59" s="45"/>
      <c r="G59" s="45"/>
      <c r="H59" s="45"/>
    </row>
    <row r="60">
      <c r="A60" s="41">
        <v>1920.0</v>
      </c>
      <c r="B60" s="42">
        <v>8622.0</v>
      </c>
      <c r="C60" s="49">
        <v>2325037.0</v>
      </c>
      <c r="D60" s="44">
        <f t="shared" si="2"/>
        <v>370.8328083</v>
      </c>
      <c r="E60" s="45"/>
      <c r="F60" s="45"/>
      <c r="G60" s="45"/>
      <c r="H60" s="45"/>
    </row>
    <row r="61">
      <c r="A61" s="41">
        <v>1921.0</v>
      </c>
      <c r="B61" s="42">
        <v>11194.0</v>
      </c>
      <c r="C61" s="49">
        <v>2360510.0</v>
      </c>
      <c r="D61" s="44">
        <f t="shared" si="2"/>
        <v>474.2195542</v>
      </c>
      <c r="E61" s="45"/>
      <c r="F61" s="45"/>
      <c r="G61" s="45"/>
      <c r="H61" s="45"/>
    </row>
    <row r="62">
      <c r="A62" s="41">
        <v>1922.0</v>
      </c>
      <c r="B62" s="42">
        <v>10430.0</v>
      </c>
      <c r="C62" s="49">
        <v>2409008.0</v>
      </c>
      <c r="D62" s="44">
        <f t="shared" si="2"/>
        <v>432.9582965</v>
      </c>
      <c r="E62" s="45"/>
      <c r="F62" s="45"/>
      <c r="G62" s="45"/>
      <c r="H62" s="45"/>
    </row>
    <row r="63">
      <c r="A63" s="41">
        <v>1923.0</v>
      </c>
      <c r="B63" s="42">
        <v>9681.0</v>
      </c>
      <c r="C63" s="49">
        <v>2457506.0</v>
      </c>
      <c r="D63" s="44">
        <f t="shared" si="2"/>
        <v>393.935966</v>
      </c>
      <c r="E63" s="45"/>
      <c r="F63" s="45"/>
      <c r="G63" s="45"/>
      <c r="H63" s="45"/>
    </row>
    <row r="64">
      <c r="A64" s="41">
        <v>1924.0</v>
      </c>
      <c r="B64" s="42">
        <v>10961.0</v>
      </c>
      <c r="C64" s="49">
        <v>2506004.0</v>
      </c>
      <c r="D64" s="44">
        <f t="shared" si="2"/>
        <v>437.3895652</v>
      </c>
      <c r="E64" s="45"/>
      <c r="F64" s="45"/>
      <c r="G64" s="45"/>
      <c r="H64" s="45"/>
    </row>
    <row r="65">
      <c r="A65" s="41">
        <v>1925.0</v>
      </c>
      <c r="B65" s="42">
        <v>11651.0</v>
      </c>
      <c r="C65" s="49">
        <v>2554502.0</v>
      </c>
      <c r="D65" s="44">
        <f t="shared" si="2"/>
        <v>456.0967265</v>
      </c>
      <c r="E65" s="45"/>
      <c r="F65" s="45"/>
      <c r="G65" s="45"/>
      <c r="H65" s="45"/>
    </row>
    <row r="66">
      <c r="A66" s="41">
        <v>1926.0</v>
      </c>
      <c r="B66" s="42">
        <v>11717.0</v>
      </c>
      <c r="C66" s="50">
        <v>2603000.0</v>
      </c>
      <c r="D66" s="44">
        <f t="shared" si="2"/>
        <v>450.1344602</v>
      </c>
      <c r="E66" s="45"/>
      <c r="F66" s="45"/>
      <c r="G66" s="45"/>
      <c r="H66" s="45"/>
    </row>
    <row r="67">
      <c r="A67" s="41">
        <v>1927.0</v>
      </c>
      <c r="B67" s="42">
        <v>12619.0</v>
      </c>
      <c r="C67" s="50">
        <v>2657000.0</v>
      </c>
      <c r="D67" s="44">
        <f t="shared" si="2"/>
        <v>474.9341362</v>
      </c>
      <c r="E67" s="45"/>
      <c r="F67" s="45"/>
      <c r="G67" s="45"/>
      <c r="H67" s="45"/>
    </row>
    <row r="68">
      <c r="A68" s="41">
        <v>1928.0</v>
      </c>
      <c r="B68" s="42">
        <v>13081.0</v>
      </c>
      <c r="C68" s="50">
        <v>2715000.0</v>
      </c>
      <c r="D68" s="44">
        <f t="shared" si="2"/>
        <v>481.8047882</v>
      </c>
      <c r="E68" s="45"/>
      <c r="F68" s="45"/>
      <c r="G68" s="45"/>
      <c r="H68" s="45"/>
    </row>
    <row r="69">
      <c r="A69" s="41">
        <v>1929.0</v>
      </c>
      <c r="B69" s="42">
        <v>14863.0</v>
      </c>
      <c r="C69" s="50">
        <v>2772000.0</v>
      </c>
      <c r="D69" s="44">
        <f t="shared" si="2"/>
        <v>536.1832612</v>
      </c>
      <c r="E69" s="45"/>
      <c r="F69" s="45"/>
      <c r="G69" s="45"/>
      <c r="H69" s="45"/>
    </row>
    <row r="70">
      <c r="A70" s="41">
        <v>1930.0</v>
      </c>
      <c r="B70" s="42">
        <v>14889.0</v>
      </c>
      <c r="C70" s="50">
        <v>2825000.0</v>
      </c>
      <c r="D70" s="44">
        <f t="shared" si="2"/>
        <v>527.0442478</v>
      </c>
      <c r="E70" s="45"/>
      <c r="F70" s="45"/>
      <c r="G70" s="45"/>
      <c r="H70" s="45"/>
    </row>
    <row r="71">
      <c r="A71" s="41">
        <v>1931.0</v>
      </c>
      <c r="B71" s="42">
        <v>15319.0</v>
      </c>
      <c r="C71" s="50">
        <v>2874000.0</v>
      </c>
      <c r="D71" s="44">
        <f t="shared" si="2"/>
        <v>533.0201809</v>
      </c>
      <c r="E71" s="45"/>
      <c r="F71" s="45"/>
      <c r="G71" s="45"/>
      <c r="H71" s="45"/>
    </row>
    <row r="72">
      <c r="A72" s="41">
        <v>1932.0</v>
      </c>
      <c r="B72" s="42">
        <v>14390.0</v>
      </c>
      <c r="C72" s="50">
        <v>2925000.0</v>
      </c>
      <c r="D72" s="44">
        <f t="shared" si="2"/>
        <v>491.965812</v>
      </c>
      <c r="E72" s="45"/>
      <c r="F72" s="45"/>
      <c r="G72" s="45"/>
      <c r="H72" s="45"/>
    </row>
    <row r="73">
      <c r="A73" s="41">
        <v>1933.0</v>
      </c>
      <c r="B73" s="42">
        <v>12499.0</v>
      </c>
      <c r="C73" s="50">
        <v>2972000.0</v>
      </c>
      <c r="D73" s="44">
        <f t="shared" si="2"/>
        <v>420.5585464</v>
      </c>
      <c r="E73" s="45"/>
      <c r="F73" s="45"/>
      <c r="G73" s="45"/>
      <c r="H73" s="45"/>
    </row>
    <row r="74">
      <c r="A74" s="41">
        <v>1934.0</v>
      </c>
      <c r="B74" s="42">
        <v>11562.0</v>
      </c>
      <c r="C74" s="50">
        <v>3016000.0</v>
      </c>
      <c r="D74" s="44">
        <f t="shared" si="2"/>
        <v>383.3554377</v>
      </c>
      <c r="E74" s="45"/>
      <c r="F74" s="45"/>
      <c r="G74" s="45"/>
      <c r="H74" s="45"/>
    </row>
    <row r="75">
      <c r="A75" s="41">
        <v>1935.0</v>
      </c>
      <c r="B75" s="42">
        <v>11306.0</v>
      </c>
      <c r="C75" s="50">
        <v>3057000.0</v>
      </c>
      <c r="D75" s="44">
        <f t="shared" si="2"/>
        <v>369.8397121</v>
      </c>
      <c r="E75" s="45"/>
      <c r="F75" s="45"/>
      <c r="G75" s="45"/>
      <c r="H75" s="45"/>
    </row>
    <row r="76">
      <c r="A76" s="41">
        <v>1936.0</v>
      </c>
      <c r="B76" s="42">
        <v>10702.0</v>
      </c>
      <c r="C76" s="50">
        <v>3099000.0</v>
      </c>
      <c r="D76" s="44">
        <f t="shared" si="2"/>
        <v>345.3372056</v>
      </c>
      <c r="E76" s="45"/>
      <c r="F76" s="45"/>
      <c r="G76" s="45"/>
      <c r="H76" s="45"/>
    </row>
    <row r="77">
      <c r="A77" s="41">
        <v>1937.0</v>
      </c>
      <c r="B77" s="42">
        <v>11669.0</v>
      </c>
      <c r="C77" s="50">
        <v>3141000.0</v>
      </c>
      <c r="D77" s="44">
        <f t="shared" si="2"/>
        <v>371.5058898</v>
      </c>
      <c r="E77" s="45"/>
      <c r="F77" s="45"/>
      <c r="G77" s="45"/>
      <c r="H77" s="45"/>
    </row>
    <row r="78">
      <c r="A78" s="41">
        <v>1938.0</v>
      </c>
      <c r="B78" s="42">
        <v>12679.0</v>
      </c>
      <c r="C78" s="50">
        <v>3183000.0</v>
      </c>
      <c r="D78" s="44">
        <f t="shared" si="2"/>
        <v>398.3349042</v>
      </c>
      <c r="E78" s="45"/>
      <c r="F78" s="45"/>
      <c r="G78" s="45"/>
      <c r="H78" s="45"/>
    </row>
    <row r="79">
      <c r="A79" s="41">
        <v>1939.0</v>
      </c>
      <c r="B79" s="42">
        <v>11807.0</v>
      </c>
      <c r="C79" s="50">
        <v>3230000.0</v>
      </c>
      <c r="D79" s="44">
        <f t="shared" si="2"/>
        <v>365.5417957</v>
      </c>
      <c r="E79" s="45"/>
      <c r="F79" s="45"/>
      <c r="G79" s="45"/>
      <c r="H79" s="45"/>
    </row>
    <row r="80">
      <c r="A80" s="41">
        <v>1940.0</v>
      </c>
      <c r="B80" s="42">
        <v>10979.0</v>
      </c>
      <c r="C80" s="50">
        <v>3278000.0</v>
      </c>
      <c r="D80" s="44">
        <f t="shared" si="2"/>
        <v>334.9298353</v>
      </c>
      <c r="E80" s="45"/>
      <c r="F80" s="45"/>
      <c r="G80" s="45"/>
      <c r="H80" s="45"/>
    </row>
    <row r="81">
      <c r="A81" s="41">
        <v>1941.0</v>
      </c>
      <c r="B81" s="42">
        <v>10705.0</v>
      </c>
      <c r="C81" s="50">
        <v>3332000.0</v>
      </c>
      <c r="D81" s="44">
        <f t="shared" si="2"/>
        <v>321.2785114</v>
      </c>
      <c r="E81" s="45"/>
      <c r="F81" s="45"/>
      <c r="G81" s="45"/>
      <c r="H81" s="45"/>
    </row>
    <row r="82">
      <c r="A82" s="41">
        <v>1942.0</v>
      </c>
      <c r="B82" s="42">
        <v>13263.0</v>
      </c>
      <c r="C82" s="50">
        <v>3390000.0</v>
      </c>
      <c r="D82" s="44">
        <f t="shared" si="2"/>
        <v>391.2389381</v>
      </c>
      <c r="E82" s="45"/>
      <c r="F82" s="45"/>
      <c r="G82" s="45"/>
      <c r="H82" s="45"/>
    </row>
    <row r="83">
      <c r="A83" s="41">
        <v>1943.0</v>
      </c>
      <c r="B83" s="42">
        <v>14350.0</v>
      </c>
      <c r="C83" s="50">
        <v>3457000.0</v>
      </c>
      <c r="D83" s="44">
        <f t="shared" si="2"/>
        <v>415.0997975</v>
      </c>
      <c r="E83" s="45"/>
      <c r="F83" s="45"/>
      <c r="G83" s="45"/>
      <c r="H83" s="45"/>
    </row>
    <row r="84">
      <c r="A84" s="41">
        <v>1944.0</v>
      </c>
      <c r="B84" s="42">
        <v>12753.0</v>
      </c>
      <c r="C84" s="50">
        <v>3500000.0</v>
      </c>
      <c r="D84" s="44">
        <f t="shared" si="2"/>
        <v>364.3714286</v>
      </c>
      <c r="E84" s="45"/>
      <c r="F84" s="45"/>
      <c r="G84" s="45"/>
      <c r="H84" s="45"/>
    </row>
    <row r="85">
      <c r="A85" s="41">
        <v>1945.0</v>
      </c>
      <c r="B85" s="42">
        <v>11332.0</v>
      </c>
      <c r="C85" s="50">
        <v>3560000.0</v>
      </c>
      <c r="D85" s="44">
        <f t="shared" si="2"/>
        <v>318.3146067</v>
      </c>
      <c r="E85" s="45"/>
      <c r="F85" s="45"/>
      <c r="G85" s="45"/>
      <c r="H85" s="45"/>
    </row>
    <row r="86">
      <c r="A86" s="41">
        <v>1946.0</v>
      </c>
      <c r="B86" s="42">
        <v>13714.0</v>
      </c>
      <c r="C86" s="50">
        <v>3629000.0</v>
      </c>
      <c r="D86" s="44">
        <f t="shared" si="2"/>
        <v>377.900248</v>
      </c>
      <c r="E86" s="45"/>
      <c r="F86" s="45"/>
      <c r="G86" s="45"/>
      <c r="H86" s="45"/>
    </row>
    <row r="87">
      <c r="A87" s="41">
        <v>1947.0</v>
      </c>
      <c r="B87" s="42">
        <v>11823.0</v>
      </c>
      <c r="C87" s="50">
        <v>3710000.0</v>
      </c>
      <c r="D87" s="44">
        <f t="shared" si="2"/>
        <v>318.6792453</v>
      </c>
      <c r="E87" s="45"/>
      <c r="F87" s="45"/>
      <c r="G87" s="45"/>
      <c r="H87" s="45"/>
    </row>
    <row r="88">
      <c r="A88" s="41">
        <v>1948.0</v>
      </c>
      <c r="B88" s="42">
        <v>13047.0</v>
      </c>
      <c r="C88" s="50">
        <v>3788000.0</v>
      </c>
      <c r="D88" s="44">
        <f t="shared" si="2"/>
        <v>344.4297782</v>
      </c>
      <c r="E88" s="45"/>
      <c r="F88" s="45"/>
      <c r="G88" s="45"/>
      <c r="H88" s="45"/>
    </row>
    <row r="89">
      <c r="A89" s="41">
        <v>1949.0</v>
      </c>
      <c r="B89" s="42">
        <v>15009.0</v>
      </c>
      <c r="C89" s="50">
        <v>3882000.0</v>
      </c>
      <c r="D89" s="44">
        <f t="shared" si="2"/>
        <v>386.6306028</v>
      </c>
      <c r="E89" s="45"/>
      <c r="F89" s="45"/>
      <c r="G89" s="45"/>
      <c r="H89" s="45"/>
    </row>
    <row r="90">
      <c r="A90" s="41">
        <v>1950.0</v>
      </c>
      <c r="B90" s="42">
        <v>14579.0</v>
      </c>
      <c r="C90" s="50">
        <v>3969000.0</v>
      </c>
      <c r="D90" s="44">
        <f t="shared" si="2"/>
        <v>367.3217435</v>
      </c>
      <c r="E90" s="45"/>
      <c r="F90" s="45"/>
      <c r="G90" s="45"/>
      <c r="H90" s="45"/>
    </row>
    <row r="91">
      <c r="A91" s="41">
        <v>1951.0</v>
      </c>
      <c r="B91" s="42">
        <v>13876.0</v>
      </c>
      <c r="C91" s="50">
        <v>4056000.0</v>
      </c>
      <c r="D91" s="44">
        <f t="shared" si="2"/>
        <v>342.1104536</v>
      </c>
      <c r="E91" s="45"/>
      <c r="F91" s="45"/>
      <c r="G91" s="45"/>
      <c r="H91" s="45"/>
    </row>
    <row r="92">
      <c r="A92" s="41">
        <v>1952.0</v>
      </c>
      <c r="B92" s="42">
        <v>15219.0</v>
      </c>
      <c r="C92" s="50">
        <v>4183000.0</v>
      </c>
      <c r="D92" s="44">
        <f t="shared" si="2"/>
        <v>363.8297872</v>
      </c>
      <c r="E92" s="45"/>
      <c r="F92" s="45"/>
      <c r="G92" s="45"/>
      <c r="H92" s="45"/>
    </row>
    <row r="93">
      <c r="A93" s="41">
        <v>1953.0</v>
      </c>
      <c r="B93" s="42">
        <v>17334.0</v>
      </c>
      <c r="C93" s="50">
        <v>4281000.0</v>
      </c>
      <c r="D93" s="44">
        <f t="shared" si="2"/>
        <v>404.9053959</v>
      </c>
      <c r="E93" s="45"/>
      <c r="F93" s="45"/>
      <c r="G93" s="45"/>
      <c r="H93" s="45"/>
    </row>
    <row r="94">
      <c r="A94" s="41">
        <v>1954.0</v>
      </c>
      <c r="B94" s="42">
        <v>18972.0</v>
      </c>
      <c r="C94" s="50">
        <v>4402000.0</v>
      </c>
      <c r="D94" s="44">
        <f t="shared" si="2"/>
        <v>430.9859155</v>
      </c>
      <c r="E94" s="45"/>
      <c r="F94" s="45"/>
      <c r="G94" s="45"/>
      <c r="H94" s="45"/>
    </row>
    <row r="95">
      <c r="A95" s="41">
        <v>1955.0</v>
      </c>
      <c r="B95" s="42">
        <v>18918.0</v>
      </c>
      <c r="C95" s="50">
        <v>4529000.0</v>
      </c>
      <c r="D95" s="44">
        <f t="shared" si="2"/>
        <v>417.7081033</v>
      </c>
      <c r="E95" s="45"/>
      <c r="F95" s="45"/>
      <c r="G95" s="45"/>
      <c r="H95" s="45"/>
    </row>
    <row r="96">
      <c r="A96" s="41">
        <v>1956.0</v>
      </c>
      <c r="B96" s="42">
        <v>17315.0</v>
      </c>
      <c r="C96" s="50">
        <v>4641000.0</v>
      </c>
      <c r="D96" s="44">
        <f t="shared" si="2"/>
        <v>373.0876966</v>
      </c>
      <c r="E96" s="45"/>
      <c r="F96" s="45"/>
      <c r="G96" s="45"/>
      <c r="H96" s="45"/>
    </row>
    <row r="97">
      <c r="A97" s="41">
        <v>1957.0</v>
      </c>
      <c r="B97" s="42">
        <v>20447.0</v>
      </c>
      <c r="C97" s="50">
        <v>4786000.0</v>
      </c>
      <c r="D97" s="44">
        <f t="shared" si="2"/>
        <v>427.2252403</v>
      </c>
      <c r="E97" s="45"/>
      <c r="F97" s="45"/>
      <c r="G97" s="45"/>
      <c r="H97" s="45"/>
    </row>
    <row r="98">
      <c r="A98" s="41">
        <v>1958.0</v>
      </c>
      <c r="B98" s="42">
        <v>21916.0</v>
      </c>
      <c r="C98" s="50">
        <v>4915000.0</v>
      </c>
      <c r="D98" s="44">
        <f t="shared" si="2"/>
        <v>445.9003052</v>
      </c>
      <c r="E98" s="45"/>
      <c r="F98" s="45"/>
      <c r="G98" s="45"/>
      <c r="H98" s="45"/>
    </row>
    <row r="99">
      <c r="A99" s="41">
        <v>1959.0</v>
      </c>
      <c r="B99" s="42">
        <v>23056.0</v>
      </c>
      <c r="C99" s="50">
        <v>5035000.0</v>
      </c>
      <c r="D99" s="44">
        <f t="shared" si="2"/>
        <v>457.9145978</v>
      </c>
      <c r="E99" s="45"/>
      <c r="F99" s="45"/>
      <c r="G99" s="45"/>
      <c r="H99" s="45"/>
    </row>
    <row r="100">
      <c r="A100" s="41">
        <v>1960.0</v>
      </c>
      <c r="B100" s="42">
        <v>22696.0</v>
      </c>
      <c r="C100" s="50">
        <v>5152000.0</v>
      </c>
      <c r="D100" s="44">
        <f t="shared" si="2"/>
        <v>440.5279503</v>
      </c>
      <c r="E100" s="45"/>
      <c r="F100" s="45"/>
      <c r="G100" s="45"/>
      <c r="H100" s="45"/>
    </row>
    <row r="101">
      <c r="A101" s="41">
        <v>1961.0</v>
      </c>
      <c r="B101" s="42">
        <v>25836.0</v>
      </c>
      <c r="C101" s="50">
        <v>5268000.0</v>
      </c>
      <c r="D101" s="44">
        <f t="shared" si="2"/>
        <v>490.4328018</v>
      </c>
      <c r="E101" s="45"/>
      <c r="F101" s="45"/>
      <c r="G101" s="45"/>
      <c r="H101" s="45"/>
    </row>
    <row r="102">
      <c r="A102" s="41">
        <v>1962.0</v>
      </c>
      <c r="B102" s="42">
        <v>25897.0</v>
      </c>
      <c r="C102" s="50">
        <v>5381000.0</v>
      </c>
      <c r="D102" s="44">
        <f t="shared" si="2"/>
        <v>481.2674224</v>
      </c>
      <c r="E102" s="45"/>
      <c r="F102" s="45"/>
      <c r="G102" s="45"/>
      <c r="H102" s="45"/>
    </row>
    <row r="103">
      <c r="A103" s="41">
        <v>1963.0</v>
      </c>
      <c r="B103" s="42">
        <v>28197.0</v>
      </c>
      <c r="C103" s="50">
        <v>5489000.0</v>
      </c>
      <c r="D103" s="44">
        <f t="shared" si="2"/>
        <v>513.7001275</v>
      </c>
      <c r="E103" s="45"/>
      <c r="F103" s="45"/>
      <c r="G103" s="45"/>
      <c r="H103" s="45"/>
    </row>
    <row r="104">
      <c r="A104" s="41">
        <v>1964.0</v>
      </c>
      <c r="B104" s="42">
        <v>30197.0</v>
      </c>
      <c r="C104" s="50">
        <v>5593000.0</v>
      </c>
      <c r="D104" s="44">
        <f t="shared" si="2"/>
        <v>539.9070266</v>
      </c>
      <c r="E104" s="45"/>
      <c r="F104" s="45"/>
      <c r="G104" s="45"/>
      <c r="H104" s="45"/>
    </row>
    <row r="105">
      <c r="A105" s="41">
        <v>1965.0</v>
      </c>
      <c r="B105" s="42">
        <v>30925.0</v>
      </c>
      <c r="C105" s="50">
        <v>5694000.0</v>
      </c>
      <c r="D105" s="44">
        <f t="shared" si="2"/>
        <v>543.1155602</v>
      </c>
      <c r="E105" s="45"/>
      <c r="F105" s="45"/>
      <c r="G105" s="45"/>
      <c r="H105" s="45"/>
    </row>
    <row r="106">
      <c r="A106" s="41">
        <v>1966.0</v>
      </c>
      <c r="B106" s="42">
        <v>31384.0</v>
      </c>
      <c r="C106" s="50">
        <v>5787000.0</v>
      </c>
      <c r="D106" s="44">
        <f t="shared" si="2"/>
        <v>542.3189908</v>
      </c>
      <c r="E106" s="45"/>
      <c r="F106" s="45"/>
      <c r="G106" s="45"/>
      <c r="H106" s="45"/>
    </row>
    <row r="107">
      <c r="A107" s="41">
        <v>1967.0</v>
      </c>
      <c r="B107" s="42">
        <v>30749.0</v>
      </c>
      <c r="C107" s="50">
        <v>5870000.0</v>
      </c>
      <c r="D107" s="44">
        <f t="shared" si="2"/>
        <v>523.8330494</v>
      </c>
      <c r="E107" s="45"/>
      <c r="F107" s="45"/>
      <c r="G107" s="45"/>
      <c r="H107" s="45"/>
    </row>
    <row r="108">
      <c r="A108" s="41">
        <v>1968.0</v>
      </c>
      <c r="B108" s="42">
        <v>32326.0</v>
      </c>
      <c r="C108" s="50">
        <v>5931000.0</v>
      </c>
      <c r="D108" s="44">
        <f t="shared" si="2"/>
        <v>545.0345642</v>
      </c>
      <c r="E108" s="45"/>
      <c r="F108" s="45"/>
      <c r="G108" s="45"/>
      <c r="H108" s="45"/>
    </row>
    <row r="109">
      <c r="A109" s="41">
        <v>1969.0</v>
      </c>
      <c r="B109" s="42">
        <v>26948.0</v>
      </c>
      <c r="C109" s="50">
        <v>5987000.0</v>
      </c>
      <c r="D109" s="44">
        <f t="shared" si="2"/>
        <v>450.1085686</v>
      </c>
      <c r="E109" s="45"/>
      <c r="F109" s="45"/>
      <c r="G109" s="45"/>
      <c r="H109" s="45"/>
    </row>
    <row r="110">
      <c r="A110" s="41">
        <v>1970.0</v>
      </c>
      <c r="B110" s="42">
        <v>27750.0</v>
      </c>
      <c r="C110" s="50">
        <v>6015000.0</v>
      </c>
      <c r="D110" s="44">
        <f t="shared" si="2"/>
        <v>461.3466334</v>
      </c>
      <c r="E110" s="45"/>
      <c r="F110" s="45"/>
      <c r="G110" s="45"/>
      <c r="H110" s="45"/>
    </row>
    <row r="111">
      <c r="A111" s="41">
        <v>1971.0</v>
      </c>
      <c r="B111" s="42">
        <v>26215.0</v>
      </c>
      <c r="C111" s="50">
        <v>6137300.0</v>
      </c>
      <c r="D111" s="44">
        <f t="shared" si="2"/>
        <v>427.1422287</v>
      </c>
      <c r="E111" s="45"/>
      <c r="F111" s="45"/>
      <c r="G111" s="45"/>
      <c r="H111" s="45"/>
    </row>
    <row r="112">
      <c r="A112" s="41">
        <v>1972.0</v>
      </c>
      <c r="B112" s="42">
        <v>17943.0</v>
      </c>
      <c r="C112" s="50">
        <v>6174200.0</v>
      </c>
      <c r="D112" s="44">
        <f t="shared" si="2"/>
        <v>290.612549</v>
      </c>
      <c r="E112" s="45"/>
      <c r="F112" s="45"/>
      <c r="G112" s="45"/>
      <c r="H112" s="45"/>
    </row>
    <row r="113">
      <c r="A113" s="41">
        <v>1973.0</v>
      </c>
      <c r="B113" s="42">
        <v>20525.0</v>
      </c>
      <c r="C113" s="50">
        <v>6213100.0</v>
      </c>
      <c r="D113" s="44">
        <f t="shared" si="2"/>
        <v>330.3503887</v>
      </c>
      <c r="E113" s="45"/>
      <c r="F113" s="45"/>
      <c r="G113" s="45"/>
      <c r="H113" s="45"/>
    </row>
    <row r="114">
      <c r="A114" s="41">
        <v>1974.0</v>
      </c>
      <c r="B114" s="42">
        <v>20407.0</v>
      </c>
      <c r="C114" s="50">
        <v>6268600.0</v>
      </c>
      <c r="D114" s="44">
        <f t="shared" si="2"/>
        <v>325.5431835</v>
      </c>
      <c r="E114" s="45"/>
      <c r="F114" s="45"/>
      <c r="G114" s="45"/>
      <c r="H114" s="45"/>
    </row>
    <row r="115">
      <c r="A115" s="41">
        <v>1975.0</v>
      </c>
      <c r="B115" s="42">
        <v>23982.0</v>
      </c>
      <c r="C115" s="50">
        <v>6330300.0</v>
      </c>
      <c r="D115" s="44">
        <f t="shared" si="2"/>
        <v>378.8446045</v>
      </c>
      <c r="E115" s="45"/>
      <c r="F115" s="45"/>
      <c r="G115" s="45"/>
      <c r="H115" s="45"/>
    </row>
    <row r="116">
      <c r="A116" s="41">
        <v>1976.0</v>
      </c>
      <c r="B116" s="42">
        <v>26075.0</v>
      </c>
      <c r="C116" s="50">
        <v>6396800.0</v>
      </c>
      <c r="D116" s="44">
        <f t="shared" si="2"/>
        <v>407.6256878</v>
      </c>
      <c r="E116" s="45"/>
      <c r="F116" s="45"/>
      <c r="G116" s="45"/>
      <c r="H116" s="45"/>
    </row>
    <row r="117">
      <c r="A117" s="41">
        <v>1977.0</v>
      </c>
      <c r="B117" s="42">
        <v>27983.0</v>
      </c>
      <c r="C117" s="50">
        <v>6433100.0</v>
      </c>
      <c r="D117" s="44">
        <f t="shared" si="2"/>
        <v>434.9846886</v>
      </c>
      <c r="E117" s="45"/>
      <c r="F117" s="45"/>
      <c r="G117" s="45"/>
      <c r="H117" s="45"/>
    </row>
    <row r="118">
      <c r="A118" s="41">
        <v>1978.0</v>
      </c>
      <c r="B118" s="42">
        <v>28437.0</v>
      </c>
      <c r="C118" s="50">
        <v>6440500.0</v>
      </c>
      <c r="D118" s="44">
        <f t="shared" si="2"/>
        <v>441.5340424</v>
      </c>
      <c r="E118" s="45"/>
      <c r="F118" s="45"/>
      <c r="G118" s="45"/>
      <c r="H118" s="45"/>
    </row>
    <row r="119">
      <c r="A119" s="41">
        <v>1979.0</v>
      </c>
      <c r="B119" s="42">
        <v>29009.0</v>
      </c>
      <c r="C119" s="50">
        <v>6466000.0</v>
      </c>
      <c r="D119" s="44">
        <f t="shared" si="2"/>
        <v>448.639035</v>
      </c>
      <c r="E119" s="45"/>
      <c r="F119" s="45"/>
      <c r="G119" s="45"/>
      <c r="H119" s="45"/>
    </row>
    <row r="120">
      <c r="A120" s="41">
        <v>1980.0</v>
      </c>
      <c r="B120" s="42">
        <v>31784.0</v>
      </c>
      <c r="C120" s="50">
        <v>6506000.0</v>
      </c>
      <c r="D120" s="44">
        <f t="shared" si="2"/>
        <v>488.5336612</v>
      </c>
      <c r="E120" s="45"/>
      <c r="F120" s="45"/>
      <c r="G120" s="45"/>
      <c r="H120" s="45"/>
    </row>
    <row r="121">
      <c r="A121" s="41">
        <v>1981.0</v>
      </c>
      <c r="B121" s="42">
        <v>33330.0</v>
      </c>
      <c r="C121" s="50">
        <v>6547200.0</v>
      </c>
      <c r="D121" s="44">
        <f t="shared" si="2"/>
        <v>509.0725806</v>
      </c>
      <c r="E121" s="45"/>
      <c r="F121" s="45"/>
      <c r="G121" s="45"/>
      <c r="H121" s="45"/>
    </row>
    <row r="122">
      <c r="A122" s="41">
        <v>1982.0</v>
      </c>
      <c r="B122" s="42">
        <v>38401.0</v>
      </c>
      <c r="C122" s="50">
        <v>6580600.0</v>
      </c>
      <c r="D122" s="44">
        <f t="shared" si="2"/>
        <v>583.5486126</v>
      </c>
      <c r="E122" s="45"/>
      <c r="F122" s="45"/>
      <c r="G122" s="45"/>
      <c r="H122" s="45"/>
    </row>
    <row r="123">
      <c r="A123" s="41">
        <v>1983.0</v>
      </c>
      <c r="B123" s="42">
        <v>37680.0</v>
      </c>
      <c r="C123" s="50">
        <v>6603000.0</v>
      </c>
      <c r="D123" s="44">
        <f t="shared" si="2"/>
        <v>570.6497047</v>
      </c>
      <c r="E123" s="45"/>
      <c r="F123" s="45"/>
      <c r="G123" s="45"/>
      <c r="H123" s="45"/>
    </row>
    <row r="124">
      <c r="A124" s="41">
        <v>1984.0</v>
      </c>
      <c r="B124" s="45"/>
      <c r="C124" s="50">
        <v>6631000.0</v>
      </c>
      <c r="D124" s="44"/>
      <c r="E124" s="45"/>
      <c r="F124" s="45"/>
      <c r="G124" s="45"/>
      <c r="H124" s="45"/>
    </row>
    <row r="125">
      <c r="A125" s="41">
        <v>1985.0</v>
      </c>
      <c r="B125" s="42">
        <v>33030.0</v>
      </c>
      <c r="C125" s="50">
        <v>6665800.0</v>
      </c>
      <c r="D125" s="44">
        <f t="shared" ref="D125:D163" si="3">B125/C125*100000</f>
        <v>495.5144169</v>
      </c>
      <c r="E125" s="45"/>
      <c r="F125" s="45"/>
      <c r="G125" s="45"/>
      <c r="H125" s="45"/>
    </row>
    <row r="126">
      <c r="A126" s="41">
        <v>1986.0</v>
      </c>
      <c r="B126" s="42">
        <v>35856.0</v>
      </c>
      <c r="C126" s="50">
        <v>6708200.0</v>
      </c>
      <c r="D126" s="44">
        <f t="shared" si="3"/>
        <v>534.5100027</v>
      </c>
      <c r="E126" s="45"/>
      <c r="F126" s="45"/>
      <c r="G126" s="45"/>
      <c r="H126" s="45"/>
    </row>
    <row r="127">
      <c r="A127" s="41">
        <v>1987.0</v>
      </c>
      <c r="B127" s="42">
        <v>34764.0</v>
      </c>
      <c r="C127" s="50">
        <v>6782000.0</v>
      </c>
      <c r="D127" s="44">
        <f t="shared" si="3"/>
        <v>512.5921557</v>
      </c>
      <c r="E127" s="45"/>
      <c r="F127" s="45"/>
      <c r="G127" s="45"/>
      <c r="H127" s="45"/>
    </row>
    <row r="128">
      <c r="A128" s="41">
        <v>1988.0</v>
      </c>
      <c r="B128" s="42">
        <v>35538.0</v>
      </c>
      <c r="C128" s="50">
        <v>6837100.0</v>
      </c>
      <c r="D128" s="44">
        <f t="shared" si="3"/>
        <v>519.7817788</v>
      </c>
      <c r="E128" s="45"/>
      <c r="F128" s="45"/>
      <c r="G128" s="45"/>
      <c r="H128" s="45"/>
    </row>
    <row r="129">
      <c r="A129" s="41">
        <v>1989.0</v>
      </c>
      <c r="B129" s="42">
        <v>43268.0</v>
      </c>
      <c r="C129" s="50">
        <v>6925100.0</v>
      </c>
      <c r="D129" s="44">
        <f t="shared" si="3"/>
        <v>624.7996419</v>
      </c>
      <c r="E129" s="45"/>
      <c r="F129" s="45"/>
      <c r="G129" s="45"/>
      <c r="H129" s="45"/>
    </row>
    <row r="130">
      <c r="A130" s="41">
        <v>1990.0</v>
      </c>
      <c r="B130" s="42">
        <v>44720.0</v>
      </c>
      <c r="C130" s="50">
        <v>6997000.0</v>
      </c>
      <c r="D130" s="44">
        <f t="shared" si="3"/>
        <v>639.1310562</v>
      </c>
      <c r="E130" s="41">
        <f t="shared" ref="E130:E163" si="4">F130+G130+H130</f>
        <v>44720</v>
      </c>
      <c r="F130" s="41">
        <v>29847.0</v>
      </c>
      <c r="G130" s="41">
        <v>14772.0</v>
      </c>
      <c r="H130" s="41">
        <v>101.0</v>
      </c>
    </row>
    <row r="131">
      <c r="A131" s="41">
        <v>1991.0</v>
      </c>
      <c r="B131" s="42">
        <v>52970.0</v>
      </c>
      <c r="C131" s="50">
        <v>7067400.0</v>
      </c>
      <c r="D131" s="44">
        <f t="shared" si="3"/>
        <v>749.4976936</v>
      </c>
      <c r="E131" s="41">
        <f t="shared" si="4"/>
        <v>52970</v>
      </c>
      <c r="F131" s="41">
        <v>35344.0</v>
      </c>
      <c r="G131" s="41">
        <v>17496.0</v>
      </c>
      <c r="H131" s="41">
        <v>130.0</v>
      </c>
    </row>
    <row r="132">
      <c r="A132" s="41">
        <v>1992.0</v>
      </c>
      <c r="B132" s="42">
        <v>60807.0</v>
      </c>
      <c r="C132" s="50">
        <v>7110000.0</v>
      </c>
      <c r="D132" s="44">
        <f t="shared" si="3"/>
        <v>855.2320675</v>
      </c>
      <c r="E132" s="41">
        <f t="shared" si="4"/>
        <v>60807</v>
      </c>
      <c r="F132" s="41">
        <v>40201.0</v>
      </c>
      <c r="G132" s="41">
        <v>20498.0</v>
      </c>
      <c r="H132" s="41">
        <v>108.0</v>
      </c>
    </row>
    <row r="133">
      <c r="A133" s="41">
        <v>1993.0</v>
      </c>
      <c r="B133" s="42">
        <v>63358.0</v>
      </c>
      <c r="C133" s="50">
        <v>7156500.0</v>
      </c>
      <c r="D133" s="44">
        <f t="shared" si="3"/>
        <v>885.3210368</v>
      </c>
      <c r="E133" s="41">
        <f t="shared" si="4"/>
        <v>63358</v>
      </c>
      <c r="F133" s="41">
        <v>40019.0</v>
      </c>
      <c r="G133" s="41">
        <v>23258.0</v>
      </c>
      <c r="H133" s="41">
        <v>81.0</v>
      </c>
    </row>
    <row r="134">
      <c r="A134" s="41">
        <v>1994.0</v>
      </c>
      <c r="B134" s="42">
        <v>64320.0</v>
      </c>
      <c r="C134" s="50">
        <v>7192400.0</v>
      </c>
      <c r="D134" s="44">
        <f t="shared" si="3"/>
        <v>894.2772927</v>
      </c>
      <c r="E134" s="41">
        <f t="shared" si="4"/>
        <v>64500</v>
      </c>
      <c r="F134" s="41">
        <v>39648.0</v>
      </c>
      <c r="G134" s="41">
        <v>24763.0</v>
      </c>
      <c r="H134" s="41">
        <v>89.0</v>
      </c>
    </row>
    <row r="135">
      <c r="A135" s="41">
        <v>1995.0</v>
      </c>
      <c r="B135" s="42">
        <v>66357.0</v>
      </c>
      <c r="C135" s="50">
        <v>7219200.0</v>
      </c>
      <c r="D135" s="44">
        <f t="shared" si="3"/>
        <v>919.1738697</v>
      </c>
      <c r="E135" s="41">
        <f t="shared" si="4"/>
        <v>65357</v>
      </c>
      <c r="F135" s="41">
        <v>39456.0</v>
      </c>
      <c r="G135" s="41">
        <v>25812.0</v>
      </c>
      <c r="H135" s="41">
        <v>89.0</v>
      </c>
    </row>
    <row r="136">
      <c r="A136" s="41">
        <v>1996.0</v>
      </c>
      <c r="B136" s="42">
        <v>65461.0</v>
      </c>
      <c r="C136" s="50">
        <v>7246900.0</v>
      </c>
      <c r="D136" s="44">
        <f t="shared" si="3"/>
        <v>903.296582</v>
      </c>
      <c r="E136" s="41">
        <f t="shared" si="4"/>
        <v>65461</v>
      </c>
      <c r="F136" s="41">
        <v>37361.0</v>
      </c>
      <c r="G136" s="41">
        <v>28052.0</v>
      </c>
      <c r="H136" s="41">
        <v>48.0</v>
      </c>
    </row>
    <row r="137">
      <c r="A137" s="41">
        <v>1997.0</v>
      </c>
      <c r="B137" s="42">
        <v>62985.0</v>
      </c>
      <c r="C137" s="50">
        <v>7274600.0</v>
      </c>
      <c r="D137" s="44">
        <f t="shared" si="3"/>
        <v>865.8208011</v>
      </c>
      <c r="E137" s="41">
        <f t="shared" si="4"/>
        <v>62985</v>
      </c>
      <c r="F137" s="41">
        <v>34194.0</v>
      </c>
      <c r="G137" s="41">
        <v>28760.0</v>
      </c>
      <c r="H137" s="41">
        <v>31.0</v>
      </c>
    </row>
    <row r="138">
      <c r="A138" s="41">
        <v>1998.0</v>
      </c>
      <c r="B138" s="42">
        <v>56954.0</v>
      </c>
      <c r="C138" s="50">
        <v>7295900.0</v>
      </c>
      <c r="D138" s="44">
        <f t="shared" si="3"/>
        <v>780.630217</v>
      </c>
      <c r="E138" s="41">
        <f t="shared" si="4"/>
        <v>56954</v>
      </c>
      <c r="F138" s="41">
        <v>30735.0</v>
      </c>
      <c r="G138" s="41">
        <v>26186.0</v>
      </c>
      <c r="H138" s="41">
        <v>33.0</v>
      </c>
    </row>
    <row r="139">
      <c r="A139" s="41">
        <v>1999.0</v>
      </c>
      <c r="B139" s="42">
        <v>49791.0</v>
      </c>
      <c r="C139" s="50">
        <v>7323300.0</v>
      </c>
      <c r="D139" s="44">
        <f t="shared" si="3"/>
        <v>679.8984065</v>
      </c>
      <c r="E139" s="41">
        <f t="shared" si="4"/>
        <v>49791</v>
      </c>
      <c r="F139" s="41">
        <v>28039.0</v>
      </c>
      <c r="G139" s="41">
        <v>21728.0</v>
      </c>
      <c r="H139" s="41">
        <v>24.0</v>
      </c>
    </row>
    <row r="140">
      <c r="A140" s="41">
        <v>2000.0</v>
      </c>
      <c r="B140" s="42">
        <v>46528.0</v>
      </c>
      <c r="C140" s="50">
        <v>7357000.0</v>
      </c>
      <c r="D140" s="44">
        <f t="shared" si="3"/>
        <v>632.4316977</v>
      </c>
      <c r="E140" s="41">
        <f t="shared" si="4"/>
        <v>46528</v>
      </c>
      <c r="F140" s="41">
        <v>28504.0</v>
      </c>
      <c r="G140" s="41">
        <v>18024.0</v>
      </c>
      <c r="H140" s="41">
        <v>0.0</v>
      </c>
    </row>
    <row r="141">
      <c r="A141" s="41">
        <v>2001.0</v>
      </c>
      <c r="B141" s="42">
        <v>43911.0</v>
      </c>
      <c r="C141" s="50">
        <v>7396400.0</v>
      </c>
      <c r="D141" s="44">
        <f t="shared" si="3"/>
        <v>593.6807095</v>
      </c>
      <c r="E141" s="41">
        <f t="shared" si="4"/>
        <v>43911</v>
      </c>
      <c r="F141" s="41">
        <v>26063.0</v>
      </c>
      <c r="G141" s="41">
        <v>14951.0</v>
      </c>
      <c r="H141" s="41">
        <v>2897.0</v>
      </c>
    </row>
    <row r="142">
      <c r="A142" s="41">
        <v>2002.0</v>
      </c>
      <c r="B142" s="42">
        <v>44697.0</v>
      </c>
      <c r="C142" s="50">
        <v>7441500.0</v>
      </c>
      <c r="D142" s="44">
        <f t="shared" si="3"/>
        <v>600.6450312</v>
      </c>
      <c r="E142" s="41">
        <f t="shared" si="4"/>
        <v>44697</v>
      </c>
      <c r="F142" s="41">
        <v>27341.0</v>
      </c>
      <c r="G142" s="41">
        <v>14372.0</v>
      </c>
      <c r="H142" s="41">
        <v>2984.0</v>
      </c>
    </row>
    <row r="143">
      <c r="A143" s="41">
        <v>2003.0</v>
      </c>
      <c r="B143" s="42">
        <v>43080.0</v>
      </c>
      <c r="C143" s="50">
        <v>7485500.0</v>
      </c>
      <c r="D143" s="44">
        <f t="shared" si="3"/>
        <v>575.5126578</v>
      </c>
      <c r="E143" s="41">
        <f t="shared" si="4"/>
        <v>43080</v>
      </c>
      <c r="F143" s="41">
        <v>26588.0</v>
      </c>
      <c r="G143" s="41">
        <v>13423.0</v>
      </c>
      <c r="H143" s="41">
        <v>3069.0</v>
      </c>
    </row>
    <row r="144">
      <c r="A144" s="41">
        <v>2004.0</v>
      </c>
      <c r="B144" s="42">
        <v>40543.0</v>
      </c>
      <c r="C144" s="50">
        <v>7535300.0</v>
      </c>
      <c r="D144" s="44">
        <f t="shared" si="3"/>
        <v>538.0409539</v>
      </c>
      <c r="E144" s="41">
        <f t="shared" si="4"/>
        <v>40543</v>
      </c>
      <c r="F144" s="41">
        <v>25761.0</v>
      </c>
      <c r="G144" s="41">
        <v>11933.0</v>
      </c>
      <c r="H144" s="41">
        <v>2849.0</v>
      </c>
    </row>
    <row r="145">
      <c r="A145" s="41">
        <v>2005.0</v>
      </c>
      <c r="B145" s="42">
        <v>38918.0</v>
      </c>
      <c r="C145" s="50">
        <v>7581200.0</v>
      </c>
      <c r="D145" s="44">
        <f t="shared" si="3"/>
        <v>513.3488102</v>
      </c>
      <c r="E145" s="41">
        <f t="shared" si="4"/>
        <v>38918</v>
      </c>
      <c r="F145" s="41">
        <v>25992.0</v>
      </c>
      <c r="G145" s="41">
        <v>9850.0</v>
      </c>
      <c r="H145" s="41">
        <v>3076.0</v>
      </c>
    </row>
    <row r="146">
      <c r="A146" s="41">
        <v>2006.0</v>
      </c>
      <c r="B146" s="42">
        <v>38281.0</v>
      </c>
      <c r="C146" s="50">
        <v>7631900.0</v>
      </c>
      <c r="D146" s="44">
        <f t="shared" si="3"/>
        <v>501.592002</v>
      </c>
      <c r="E146" s="41">
        <f t="shared" si="4"/>
        <v>38281</v>
      </c>
      <c r="F146" s="41">
        <v>26921.0</v>
      </c>
      <c r="G146" s="41">
        <v>8001.0</v>
      </c>
      <c r="H146" s="41">
        <v>3359.0</v>
      </c>
    </row>
    <row r="147">
      <c r="A147" s="41">
        <v>2007.0</v>
      </c>
      <c r="B147" s="42">
        <v>39527.0</v>
      </c>
      <c r="C147" s="50">
        <v>7692700.0</v>
      </c>
      <c r="D147" s="44">
        <f t="shared" si="3"/>
        <v>513.8247949</v>
      </c>
      <c r="E147" s="41">
        <f t="shared" si="4"/>
        <v>39527</v>
      </c>
      <c r="F147" s="41">
        <v>28240.0</v>
      </c>
      <c r="G147" s="41">
        <v>7548.0</v>
      </c>
      <c r="H147" s="41">
        <v>3739.0</v>
      </c>
    </row>
    <row r="148">
      <c r="A148" s="41">
        <v>2008.0</v>
      </c>
      <c r="B148" s="42">
        <v>40808.0</v>
      </c>
      <c r="C148" s="50">
        <v>7761500.0</v>
      </c>
      <c r="D148" s="44">
        <f t="shared" si="3"/>
        <v>525.774657</v>
      </c>
      <c r="E148" s="41">
        <f t="shared" si="4"/>
        <v>40808</v>
      </c>
      <c r="F148" s="41">
        <v>29610.0</v>
      </c>
      <c r="G148" s="41">
        <v>7288.0</v>
      </c>
      <c r="H148" s="41">
        <v>3910.0</v>
      </c>
    </row>
    <row r="149">
      <c r="A149" s="41">
        <v>2009.0</v>
      </c>
      <c r="B149" s="42">
        <v>40283.0</v>
      </c>
      <c r="C149" s="50">
        <v>7843500.0</v>
      </c>
      <c r="D149" s="44">
        <f t="shared" si="3"/>
        <v>513.5844967</v>
      </c>
      <c r="E149" s="41">
        <f t="shared" si="4"/>
        <v>40283</v>
      </c>
      <c r="F149" s="41">
        <v>29677.0</v>
      </c>
      <c r="G149" s="41">
        <v>7725.0</v>
      </c>
      <c r="H149" s="41">
        <v>2881.0</v>
      </c>
    </row>
    <row r="150">
      <c r="A150" s="41">
        <v>2010.0</v>
      </c>
      <c r="B150" s="42">
        <v>40827.0</v>
      </c>
      <c r="C150" s="50">
        <v>7929400.0</v>
      </c>
      <c r="D150" s="44">
        <f t="shared" si="3"/>
        <v>514.8813277</v>
      </c>
      <c r="E150" s="41">
        <f t="shared" si="4"/>
        <v>40827</v>
      </c>
      <c r="F150" s="41">
        <v>29932.0</v>
      </c>
      <c r="G150" s="41">
        <v>7845.0</v>
      </c>
      <c r="H150" s="41">
        <v>3050.0</v>
      </c>
    </row>
    <row r="151">
      <c r="A151" s="41">
        <v>2011.0</v>
      </c>
      <c r="B151" s="42">
        <v>40825.0</v>
      </c>
      <c r="C151" s="50">
        <v>8004736.0</v>
      </c>
      <c r="D151" s="44">
        <f t="shared" si="3"/>
        <v>510.0105737</v>
      </c>
      <c r="E151" s="41">
        <f t="shared" si="4"/>
        <v>40825</v>
      </c>
      <c r="F151" s="41">
        <v>29536.0</v>
      </c>
      <c r="G151" s="41">
        <v>8087.0</v>
      </c>
      <c r="H151" s="41">
        <v>3202.0</v>
      </c>
    </row>
    <row r="152">
      <c r="A152" s="41">
        <v>2012.0</v>
      </c>
      <c r="B152" s="42">
        <v>41749.0</v>
      </c>
      <c r="C152" s="50">
        <v>8059752.0</v>
      </c>
      <c r="D152" s="44">
        <f t="shared" si="3"/>
        <v>517.9936058</v>
      </c>
      <c r="E152" s="41">
        <f t="shared" si="4"/>
        <v>41749</v>
      </c>
      <c r="F152" s="41">
        <v>30481.0</v>
      </c>
      <c r="G152" s="41">
        <v>8082.0</v>
      </c>
      <c r="H152" s="41">
        <v>3186.0</v>
      </c>
    </row>
    <row r="153">
      <c r="A153" s="41">
        <v>2013.0</v>
      </c>
      <c r="B153" s="42">
        <v>42720.0</v>
      </c>
      <c r="C153" s="50">
        <v>8108825.0</v>
      </c>
      <c r="D153" s="44">
        <f t="shared" si="3"/>
        <v>526.8334191</v>
      </c>
      <c r="E153" s="41">
        <f t="shared" si="4"/>
        <v>42720</v>
      </c>
      <c r="F153" s="41">
        <v>30989.0</v>
      </c>
      <c r="G153" s="41">
        <v>8416.0</v>
      </c>
      <c r="H153" s="41">
        <v>3315.0</v>
      </c>
    </row>
    <row r="154">
      <c r="A154" s="41">
        <v>2014.0</v>
      </c>
      <c r="B154" s="42">
        <v>43561.0</v>
      </c>
      <c r="C154" s="50">
        <v>8147535.0</v>
      </c>
      <c r="D154" s="44">
        <f t="shared" si="3"/>
        <v>534.6525053</v>
      </c>
      <c r="E154" s="41">
        <f t="shared" si="4"/>
        <v>43561</v>
      </c>
      <c r="F154" s="41">
        <v>30556.0</v>
      </c>
      <c r="G154" s="41">
        <v>9752.0</v>
      </c>
      <c r="H154" s="41">
        <v>3253.0</v>
      </c>
    </row>
    <row r="155">
      <c r="A155" s="41">
        <v>2015.0</v>
      </c>
      <c r="B155" s="42">
        <v>43843.0</v>
      </c>
      <c r="C155" s="50">
        <v>8175743.0</v>
      </c>
      <c r="D155" s="44">
        <f t="shared" si="3"/>
        <v>536.2570717</v>
      </c>
      <c r="E155" s="41">
        <f t="shared" si="4"/>
        <v>43843</v>
      </c>
      <c r="F155" s="41">
        <v>30106.0</v>
      </c>
      <c r="G155" s="41">
        <v>10290.0</v>
      </c>
      <c r="H155" s="41">
        <v>3447.0</v>
      </c>
    </row>
    <row r="156">
      <c r="A156" s="41">
        <v>2016.0</v>
      </c>
      <c r="B156" s="42">
        <v>43165.0</v>
      </c>
      <c r="C156" s="50">
        <v>8225036.0</v>
      </c>
      <c r="D156" s="44">
        <f t="shared" si="3"/>
        <v>524.8001346</v>
      </c>
      <c r="E156" s="41">
        <f t="shared" si="4"/>
        <v>43165</v>
      </c>
      <c r="F156" s="41">
        <v>28972.0</v>
      </c>
      <c r="G156" s="41">
        <v>10469.0</v>
      </c>
      <c r="H156" s="41">
        <v>3724.0</v>
      </c>
    </row>
    <row r="157">
      <c r="A157" s="41">
        <v>2017.0</v>
      </c>
      <c r="B157" s="42">
        <v>43665.0</v>
      </c>
      <c r="C157" s="51">
        <v>8292832.0</v>
      </c>
      <c r="D157" s="44">
        <f t="shared" si="3"/>
        <v>526.5390641</v>
      </c>
      <c r="E157" s="41">
        <f t="shared" si="4"/>
        <v>43665</v>
      </c>
      <c r="F157" s="41">
        <v>28625.0</v>
      </c>
      <c r="G157" s="41">
        <v>11467.0</v>
      </c>
      <c r="H157" s="41">
        <v>3573.0</v>
      </c>
    </row>
    <row r="158">
      <c r="A158" s="41">
        <v>2018.0</v>
      </c>
      <c r="B158" s="42">
        <v>45380.0</v>
      </c>
      <c r="C158" s="51">
        <v>8386951.0</v>
      </c>
      <c r="D158" s="44">
        <f t="shared" si="3"/>
        <v>541.0786351</v>
      </c>
      <c r="E158" s="41">
        <f t="shared" si="4"/>
        <v>45380</v>
      </c>
      <c r="F158" s="41">
        <v>29140.0</v>
      </c>
      <c r="G158" s="41">
        <v>12682.0</v>
      </c>
      <c r="H158" s="41">
        <v>3558.0</v>
      </c>
    </row>
    <row r="159">
      <c r="A159" s="41">
        <v>2019.0</v>
      </c>
      <c r="B159" s="42">
        <v>43094.0</v>
      </c>
      <c r="C159" s="51">
        <v>8483186.0</v>
      </c>
      <c r="D159" s="44">
        <f t="shared" si="3"/>
        <v>507.9931054</v>
      </c>
      <c r="E159" s="41">
        <f t="shared" si="4"/>
        <v>43094</v>
      </c>
      <c r="F159" s="41">
        <v>27800.0</v>
      </c>
      <c r="G159" s="41">
        <v>11933.0</v>
      </c>
      <c r="H159" s="41">
        <v>3361.0</v>
      </c>
    </row>
    <row r="160">
      <c r="A160" s="41">
        <v>2020.0</v>
      </c>
      <c r="B160" s="42">
        <v>39817.0</v>
      </c>
      <c r="C160" s="51">
        <v>8551095.0</v>
      </c>
      <c r="D160" s="44">
        <f t="shared" si="3"/>
        <v>465.6362723</v>
      </c>
      <c r="E160" s="41">
        <f t="shared" si="4"/>
        <v>39817</v>
      </c>
      <c r="F160" s="41">
        <v>26236.0</v>
      </c>
      <c r="G160" s="41">
        <v>11137.0</v>
      </c>
      <c r="H160" s="41">
        <v>2444.0</v>
      </c>
    </row>
    <row r="161">
      <c r="A161" s="41">
        <v>2021.0</v>
      </c>
      <c r="B161" s="42">
        <v>22182.0</v>
      </c>
      <c r="C161" s="51">
        <v>8572020.0</v>
      </c>
      <c r="D161" s="44">
        <f t="shared" si="3"/>
        <v>258.7721447</v>
      </c>
      <c r="E161" s="41">
        <f t="shared" si="4"/>
        <v>22182</v>
      </c>
      <c r="F161" s="41">
        <v>17388.0</v>
      </c>
      <c r="G161" s="41">
        <v>4792.0</v>
      </c>
      <c r="H161" s="41">
        <v>2.0</v>
      </c>
    </row>
    <row r="162">
      <c r="A162" s="41">
        <v>2022.0</v>
      </c>
      <c r="B162" s="42">
        <v>25182.0</v>
      </c>
      <c r="C162" s="51">
        <v>8673184.0</v>
      </c>
      <c r="D162" s="44">
        <f t="shared" si="3"/>
        <v>290.3432004</v>
      </c>
      <c r="E162" s="41">
        <f t="shared" si="4"/>
        <v>25182</v>
      </c>
      <c r="F162" s="41">
        <v>19322.0</v>
      </c>
      <c r="G162" s="41">
        <v>5859.0</v>
      </c>
      <c r="H162" s="41">
        <v>1.0</v>
      </c>
    </row>
    <row r="163">
      <c r="A163" s="41">
        <v>2023.0</v>
      </c>
      <c r="B163" s="42">
        <v>28592.0</v>
      </c>
      <c r="C163" s="51">
        <v>8848020.0</v>
      </c>
      <c r="D163" s="44">
        <f t="shared" si="3"/>
        <v>323.1457433</v>
      </c>
      <c r="E163" s="41">
        <f t="shared" si="4"/>
        <v>28592</v>
      </c>
      <c r="F163" s="41">
        <v>21787.0</v>
      </c>
      <c r="G163" s="41">
        <v>6798.0</v>
      </c>
      <c r="H163" s="41">
        <v>7.0</v>
      </c>
    </row>
    <row r="165">
      <c r="A165" s="31" t="s">
        <v>30</v>
      </c>
      <c r="B165" s="32"/>
      <c r="C165" s="33"/>
    </row>
    <row r="166">
      <c r="A166" s="34" t="s">
        <v>31</v>
      </c>
      <c r="B166" s="32"/>
      <c r="C166" s="33"/>
    </row>
    <row r="167">
      <c r="A167" s="34" t="s">
        <v>32</v>
      </c>
      <c r="B167" s="32"/>
      <c r="C167" s="33"/>
    </row>
    <row r="168">
      <c r="A168" s="34" t="s">
        <v>33</v>
      </c>
      <c r="B168" s="32"/>
      <c r="C168" s="33"/>
    </row>
    <row r="169">
      <c r="A169" s="34" t="s">
        <v>47</v>
      </c>
      <c r="B169" s="32"/>
      <c r="C169" s="33"/>
    </row>
    <row r="170">
      <c r="A170" s="34" t="s">
        <v>35</v>
      </c>
      <c r="B170" s="32"/>
      <c r="C170" s="33"/>
    </row>
    <row r="171">
      <c r="A171" s="34" t="s">
        <v>36</v>
      </c>
      <c r="B171" s="32"/>
      <c r="C171" s="33"/>
    </row>
    <row r="172">
      <c r="A172" s="31" t="s">
        <v>39</v>
      </c>
      <c r="B172" s="32"/>
      <c r="C172" s="33"/>
    </row>
    <row r="173">
      <c r="A173" s="52">
        <v>1.0</v>
      </c>
      <c r="B173" s="34" t="s">
        <v>40</v>
      </c>
      <c r="C173" s="33"/>
    </row>
    <row r="174">
      <c r="A174" s="52">
        <v>2.0</v>
      </c>
      <c r="B174" s="34" t="s">
        <v>41</v>
      </c>
      <c r="C174" s="33"/>
    </row>
    <row r="175">
      <c r="A175" s="52">
        <v>3.0</v>
      </c>
      <c r="B175" s="34" t="s">
        <v>42</v>
      </c>
      <c r="C175" s="33"/>
    </row>
    <row r="176">
      <c r="A176" s="52">
        <v>4.0</v>
      </c>
      <c r="B176" s="34" t="s">
        <v>43</v>
      </c>
      <c r="C176" s="33"/>
    </row>
    <row r="188">
      <c r="F188" s="53"/>
    </row>
    <row r="189">
      <c r="F189" s="53"/>
    </row>
    <row r="190">
      <c r="F190" s="53"/>
    </row>
    <row r="191">
      <c r="F191" s="53"/>
    </row>
    <row r="192">
      <c r="F192" s="53"/>
    </row>
    <row r="193">
      <c r="F193" s="53"/>
    </row>
    <row r="194">
      <c r="F194" s="53"/>
    </row>
    <row r="195">
      <c r="F195" s="53"/>
    </row>
    <row r="196">
      <c r="F196" s="53"/>
    </row>
    <row r="197">
      <c r="F197" s="53"/>
    </row>
    <row r="198">
      <c r="F198" s="53"/>
    </row>
    <row r="199">
      <c r="F199" s="53"/>
    </row>
    <row r="200">
      <c r="F200" s="53"/>
    </row>
    <row r="201">
      <c r="F201" s="53"/>
    </row>
    <row r="202">
      <c r="F202" s="53"/>
    </row>
    <row r="203">
      <c r="F203" s="54"/>
    </row>
    <row r="204">
      <c r="F204" s="54"/>
    </row>
    <row r="205">
      <c r="F205" s="54"/>
    </row>
    <row r="206">
      <c r="F206" s="53"/>
    </row>
    <row r="207">
      <c r="F207" s="53"/>
    </row>
    <row r="208">
      <c r="F208" s="53"/>
    </row>
    <row r="209">
      <c r="F209" s="53"/>
    </row>
    <row r="210">
      <c r="F210" s="53"/>
    </row>
    <row r="211">
      <c r="F211" s="53"/>
    </row>
    <row r="212">
      <c r="F212" s="53"/>
    </row>
    <row r="213">
      <c r="F213" s="53"/>
    </row>
    <row r="214">
      <c r="F214" s="53"/>
    </row>
    <row r="215">
      <c r="F215" s="53"/>
    </row>
    <row r="216">
      <c r="F216" s="53"/>
    </row>
    <row r="217">
      <c r="F217" s="53"/>
    </row>
    <row r="218">
      <c r="F218" s="53"/>
    </row>
    <row r="219">
      <c r="F219" s="53"/>
    </row>
    <row r="220">
      <c r="F220" s="53"/>
    </row>
    <row r="221">
      <c r="F221" s="53"/>
    </row>
    <row r="222">
      <c r="F222" s="53"/>
    </row>
    <row r="223">
      <c r="F223" s="53"/>
    </row>
    <row r="224">
      <c r="F224" s="53"/>
    </row>
    <row r="225">
      <c r="F225" s="53"/>
    </row>
    <row r="226">
      <c r="F226" s="53"/>
    </row>
    <row r="227">
      <c r="F227" s="53"/>
    </row>
    <row r="228">
      <c r="F228" s="53"/>
    </row>
    <row r="229">
      <c r="F229" s="53"/>
    </row>
    <row r="230">
      <c r="F230" s="53"/>
    </row>
    <row r="231">
      <c r="F231" s="53"/>
    </row>
    <row r="232">
      <c r="F232" s="53"/>
    </row>
    <row r="233">
      <c r="F233" s="53"/>
    </row>
    <row r="234">
      <c r="F234" s="53"/>
    </row>
    <row r="235">
      <c r="F235" s="53"/>
    </row>
    <row r="236">
      <c r="F236" s="53"/>
    </row>
    <row r="237">
      <c r="F237" s="53"/>
    </row>
    <row r="238">
      <c r="F238" s="53"/>
    </row>
    <row r="239">
      <c r="F239" s="53"/>
    </row>
    <row r="240">
      <c r="F240" s="53"/>
    </row>
    <row r="241">
      <c r="F241" s="53"/>
    </row>
    <row r="242">
      <c r="F242" s="53"/>
    </row>
    <row r="243">
      <c r="F243" s="53"/>
    </row>
    <row r="244">
      <c r="F244" s="53"/>
    </row>
    <row r="245">
      <c r="F245" s="53"/>
    </row>
    <row r="246">
      <c r="F246" s="53"/>
    </row>
    <row r="247">
      <c r="F247" s="53"/>
    </row>
    <row r="248">
      <c r="F248" s="53"/>
    </row>
    <row r="249">
      <c r="F249" s="53"/>
    </row>
    <row r="250">
      <c r="F250" s="53"/>
    </row>
    <row r="251">
      <c r="F251" s="53"/>
    </row>
    <row r="252">
      <c r="F252" s="53"/>
    </row>
    <row r="253">
      <c r="F253" s="53"/>
    </row>
    <row r="254">
      <c r="F254" s="53"/>
    </row>
    <row r="255">
      <c r="F255" s="53"/>
    </row>
    <row r="256">
      <c r="F256" s="53"/>
    </row>
    <row r="257">
      <c r="F257" s="53"/>
    </row>
    <row r="258">
      <c r="F258" s="53"/>
    </row>
    <row r="259">
      <c r="F259" s="53"/>
    </row>
    <row r="260">
      <c r="F260" s="53"/>
    </row>
    <row r="261">
      <c r="F261" s="53"/>
    </row>
    <row r="262">
      <c r="F262" s="53"/>
    </row>
    <row r="263">
      <c r="F263" s="53"/>
    </row>
    <row r="264">
      <c r="F264" s="53"/>
    </row>
    <row r="265">
      <c r="F265" s="53"/>
    </row>
    <row r="266">
      <c r="F266" s="53"/>
    </row>
    <row r="267">
      <c r="F267" s="53"/>
    </row>
    <row r="268">
      <c r="F268" s="53"/>
    </row>
    <row r="269">
      <c r="F269" s="53"/>
    </row>
    <row r="270">
      <c r="F270" s="53"/>
    </row>
    <row r="271">
      <c r="F271" s="53"/>
    </row>
    <row r="272">
      <c r="F272" s="53"/>
    </row>
    <row r="273">
      <c r="F273" s="53"/>
    </row>
    <row r="274">
      <c r="F274" s="53"/>
    </row>
    <row r="275">
      <c r="F275" s="53"/>
    </row>
    <row r="276">
      <c r="F276" s="53"/>
    </row>
    <row r="277">
      <c r="F277" s="53"/>
    </row>
    <row r="278">
      <c r="F278" s="53"/>
    </row>
    <row r="279">
      <c r="F279" s="53"/>
    </row>
    <row r="280">
      <c r="F280" s="53"/>
    </row>
    <row r="281">
      <c r="F281" s="53"/>
    </row>
    <row r="282">
      <c r="F282" s="53"/>
    </row>
    <row r="283">
      <c r="F283" s="53"/>
    </row>
    <row r="284">
      <c r="F284" s="53"/>
    </row>
    <row r="285">
      <c r="F285" s="53"/>
    </row>
    <row r="286">
      <c r="F286" s="53"/>
    </row>
    <row r="287">
      <c r="F287" s="53"/>
    </row>
    <row r="288">
      <c r="F288" s="53"/>
    </row>
    <row r="289">
      <c r="F289" s="53"/>
    </row>
    <row r="290">
      <c r="F290" s="53"/>
    </row>
    <row r="291">
      <c r="F291" s="53"/>
    </row>
    <row r="292">
      <c r="F292" s="53"/>
    </row>
    <row r="293">
      <c r="F293" s="53"/>
    </row>
    <row r="294">
      <c r="F294" s="53"/>
    </row>
    <row r="295">
      <c r="F295" s="53"/>
    </row>
    <row r="296">
      <c r="F296" s="53"/>
    </row>
    <row r="297">
      <c r="F297" s="53"/>
    </row>
    <row r="298">
      <c r="F298" s="53"/>
    </row>
    <row r="299">
      <c r="F299" s="53"/>
    </row>
    <row r="300">
      <c r="F300" s="53"/>
    </row>
    <row r="301">
      <c r="F301" s="53"/>
    </row>
    <row r="302">
      <c r="F302" s="53"/>
    </row>
    <row r="303">
      <c r="F303" s="53"/>
    </row>
    <row r="304">
      <c r="F304" s="53"/>
    </row>
    <row r="305">
      <c r="F305" s="53"/>
    </row>
    <row r="306">
      <c r="F306" s="53"/>
    </row>
    <row r="307">
      <c r="F307" s="53"/>
    </row>
    <row r="308">
      <c r="F308" s="53"/>
    </row>
    <row r="309">
      <c r="F309" s="53"/>
    </row>
    <row r="310">
      <c r="F310" s="54"/>
    </row>
    <row r="311">
      <c r="F311" s="53"/>
    </row>
    <row r="312">
      <c r="F312" s="53"/>
    </row>
    <row r="313">
      <c r="F313" s="53"/>
    </row>
    <row r="314">
      <c r="F314" s="53"/>
    </row>
    <row r="315">
      <c r="F315" s="53"/>
    </row>
    <row r="316">
      <c r="F316" s="53"/>
    </row>
    <row r="317">
      <c r="F317" s="53"/>
    </row>
    <row r="318">
      <c r="F318" s="53"/>
    </row>
    <row r="319">
      <c r="F319" s="53"/>
    </row>
    <row r="320">
      <c r="F320" s="53"/>
    </row>
    <row r="321">
      <c r="F321" s="53"/>
    </row>
    <row r="322">
      <c r="F322" s="53"/>
    </row>
    <row r="323">
      <c r="F323" s="53"/>
    </row>
    <row r="324">
      <c r="F324" s="53"/>
    </row>
    <row r="325">
      <c r="F325" s="53"/>
    </row>
    <row r="326">
      <c r="F326" s="53"/>
    </row>
    <row r="327">
      <c r="F327" s="53"/>
    </row>
    <row r="328">
      <c r="F328" s="53"/>
    </row>
    <row r="329">
      <c r="F329" s="53"/>
    </row>
    <row r="330">
      <c r="F330" s="53"/>
    </row>
    <row r="331">
      <c r="F331" s="53"/>
    </row>
    <row r="332">
      <c r="F332" s="53"/>
    </row>
    <row r="333">
      <c r="F333" s="53"/>
    </row>
    <row r="334">
      <c r="F334" s="53"/>
    </row>
    <row r="335">
      <c r="F335" s="53"/>
    </row>
    <row r="336">
      <c r="F336" s="53"/>
    </row>
    <row r="337">
      <c r="F337" s="53"/>
    </row>
    <row r="338">
      <c r="F338" s="53"/>
    </row>
    <row r="339">
      <c r="F339" s="53"/>
    </row>
    <row r="340">
      <c r="F340" s="53"/>
    </row>
    <row r="341">
      <c r="F341" s="53"/>
    </row>
    <row r="342">
      <c r="F342" s="53"/>
    </row>
    <row r="343">
      <c r="F343" s="53"/>
    </row>
    <row r="344">
      <c r="F344" s="53"/>
    </row>
    <row r="345">
      <c r="F345" s="53"/>
    </row>
    <row r="346">
      <c r="F346" s="53"/>
    </row>
    <row r="347">
      <c r="F347" s="53"/>
    </row>
    <row r="348">
      <c r="F348" s="53"/>
    </row>
    <row r="349">
      <c r="F349" s="53"/>
    </row>
  </sheetData>
  <mergeCells count="12">
    <mergeCell ref="A172:C172"/>
    <mergeCell ref="B173:C173"/>
    <mergeCell ref="B174:C174"/>
    <mergeCell ref="B175:C175"/>
    <mergeCell ref="B176:C176"/>
    <mergeCell ref="A165:C165"/>
    <mergeCell ref="A166:C166"/>
    <mergeCell ref="A167:C167"/>
    <mergeCell ref="A168:C168"/>
    <mergeCell ref="A169:C169"/>
    <mergeCell ref="A170:C170"/>
    <mergeCell ref="A171:C171"/>
  </mergeCell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6" max="6" width="3.25"/>
  </cols>
  <sheetData>
    <row r="1">
      <c r="A1" s="55" t="s">
        <v>9</v>
      </c>
      <c r="B1" s="55" t="s">
        <v>48</v>
      </c>
      <c r="C1" s="55" t="s">
        <v>49</v>
      </c>
      <c r="D1" s="55" t="s">
        <v>50</v>
      </c>
      <c r="E1" s="56" t="s">
        <v>11</v>
      </c>
      <c r="F1" s="33"/>
      <c r="G1" s="57" t="s">
        <v>12</v>
      </c>
      <c r="H1" s="55" t="s">
        <v>51</v>
      </c>
    </row>
    <row r="2">
      <c r="A2" s="58">
        <v>1862.0</v>
      </c>
      <c r="B2" s="59">
        <f t="shared" ref="B2:B16" si="1">G2/D2*100</f>
        <v>32.26063406</v>
      </c>
      <c r="C2" s="59">
        <f t="shared" ref="C2:C16" si="2">G2/H2*100000</f>
        <v>180.8744678</v>
      </c>
      <c r="D2" s="41">
        <f t="shared" ref="D2:D16" si="3">E2+G2</f>
        <v>6277</v>
      </c>
      <c r="E2" s="41">
        <v>4252.0</v>
      </c>
      <c r="F2" s="60"/>
      <c r="G2" s="41">
        <v>2025.0</v>
      </c>
      <c r="H2" s="45">
        <v>1119561.0</v>
      </c>
    </row>
    <row r="3">
      <c r="A3" s="58">
        <v>1863.0</v>
      </c>
      <c r="B3" s="59">
        <f t="shared" si="1"/>
        <v>34.73015873</v>
      </c>
      <c r="C3" s="59">
        <f t="shared" si="2"/>
        <v>194.0480118</v>
      </c>
      <c r="D3" s="41">
        <f t="shared" si="3"/>
        <v>6300</v>
      </c>
      <c r="E3" s="41">
        <v>4112.0</v>
      </c>
      <c r="F3" s="60"/>
      <c r="G3" s="41">
        <v>2188.0</v>
      </c>
      <c r="H3" s="45">
        <v>1127556.0</v>
      </c>
    </row>
    <row r="4">
      <c r="A4" s="58">
        <v>1864.0</v>
      </c>
      <c r="B4" s="59">
        <f t="shared" si="1"/>
        <v>42.47933884</v>
      </c>
      <c r="C4" s="59">
        <f t="shared" si="2"/>
        <v>248.954032</v>
      </c>
      <c r="D4" s="41">
        <f t="shared" si="3"/>
        <v>6655</v>
      </c>
      <c r="E4" s="41">
        <v>3828.0</v>
      </c>
      <c r="F4" s="60"/>
      <c r="G4" s="41">
        <v>2827.0</v>
      </c>
      <c r="H4" s="45">
        <v>1135551.0</v>
      </c>
    </row>
    <row r="5">
      <c r="A5" s="58">
        <v>1865.0</v>
      </c>
      <c r="B5" s="59">
        <f t="shared" si="1"/>
        <v>32.16756341</v>
      </c>
      <c r="C5" s="59">
        <f t="shared" si="2"/>
        <v>146.3867654</v>
      </c>
      <c r="D5" s="41">
        <f t="shared" si="3"/>
        <v>5204</v>
      </c>
      <c r="E5" s="41">
        <v>3530.0</v>
      </c>
      <c r="F5" s="60"/>
      <c r="G5" s="41">
        <v>1674.0</v>
      </c>
      <c r="H5" s="45">
        <v>1143546.0</v>
      </c>
    </row>
    <row r="6">
      <c r="A6" s="58">
        <v>1866.0</v>
      </c>
      <c r="B6" s="59">
        <f t="shared" si="1"/>
        <v>30.2937224</v>
      </c>
      <c r="C6" s="59">
        <f t="shared" si="2"/>
        <v>137.0337661</v>
      </c>
      <c r="D6" s="41">
        <f t="shared" si="3"/>
        <v>5209</v>
      </c>
      <c r="E6" s="41">
        <v>3631.0</v>
      </c>
      <c r="F6" s="60"/>
      <c r="G6" s="41">
        <v>1578.0</v>
      </c>
      <c r="H6" s="45">
        <v>1151541.0</v>
      </c>
    </row>
    <row r="7">
      <c r="A7" s="58">
        <v>1867.0</v>
      </c>
      <c r="B7" s="59">
        <f t="shared" si="1"/>
        <v>30.24972856</v>
      </c>
      <c r="C7" s="59">
        <f t="shared" si="2"/>
        <v>120.1342606</v>
      </c>
      <c r="D7" s="41">
        <f t="shared" si="3"/>
        <v>4605</v>
      </c>
      <c r="E7" s="41">
        <v>3212.0</v>
      </c>
      <c r="F7" s="60"/>
      <c r="G7" s="41">
        <v>1393.0</v>
      </c>
      <c r="H7" s="45">
        <v>1159536.0</v>
      </c>
    </row>
    <row r="8">
      <c r="A8" s="58">
        <v>1868.0</v>
      </c>
      <c r="B8" s="59">
        <f t="shared" si="1"/>
        <v>30.45639404</v>
      </c>
      <c r="C8" s="59">
        <f t="shared" si="2"/>
        <v>115.4573198</v>
      </c>
      <c r="D8" s="41">
        <f t="shared" si="3"/>
        <v>4426</v>
      </c>
      <c r="E8" s="41">
        <v>3078.0</v>
      </c>
      <c r="F8" s="60"/>
      <c r="G8" s="41">
        <v>1348.0</v>
      </c>
      <c r="H8" s="45">
        <v>1167531.0</v>
      </c>
    </row>
    <row r="9">
      <c r="A9" s="58">
        <v>1869.0</v>
      </c>
      <c r="B9" s="59">
        <f t="shared" si="1"/>
        <v>30.03567182</v>
      </c>
      <c r="C9" s="59">
        <f t="shared" si="2"/>
        <v>107.4412646</v>
      </c>
      <c r="D9" s="41">
        <f t="shared" si="3"/>
        <v>4205</v>
      </c>
      <c r="E9" s="41">
        <v>2942.0</v>
      </c>
      <c r="F9" s="60"/>
      <c r="G9" s="41">
        <v>1263.0</v>
      </c>
      <c r="H9" s="45">
        <v>1175526.0</v>
      </c>
    </row>
    <row r="10">
      <c r="A10" s="58">
        <v>1870.0</v>
      </c>
      <c r="B10" s="59">
        <f t="shared" si="1"/>
        <v>29.26287744</v>
      </c>
      <c r="C10" s="59">
        <f t="shared" si="2"/>
        <v>111.3626205</v>
      </c>
      <c r="D10" s="41">
        <f t="shared" si="3"/>
        <v>4504</v>
      </c>
      <c r="E10" s="41">
        <v>3186.0</v>
      </c>
      <c r="F10" s="60"/>
      <c r="G10" s="41">
        <v>1318.0</v>
      </c>
      <c r="H10" s="45">
        <v>1183521.0</v>
      </c>
    </row>
    <row r="11">
      <c r="A11" s="58">
        <v>1871.0</v>
      </c>
      <c r="B11" s="59">
        <f t="shared" si="1"/>
        <v>26.26212385</v>
      </c>
      <c r="C11" s="59">
        <f t="shared" si="2"/>
        <v>88.62658999</v>
      </c>
      <c r="D11" s="41">
        <f t="shared" si="3"/>
        <v>4021</v>
      </c>
      <c r="E11" s="41">
        <v>2965.0</v>
      </c>
      <c r="F11" s="60"/>
      <c r="G11" s="41">
        <v>1056.0</v>
      </c>
      <c r="H11" s="45">
        <v>1191516.0</v>
      </c>
    </row>
    <row r="12">
      <c r="A12" s="58">
        <v>1872.0</v>
      </c>
      <c r="B12" s="59">
        <f t="shared" si="1"/>
        <v>23.16237296</v>
      </c>
      <c r="C12" s="59">
        <f t="shared" si="2"/>
        <v>81.10783369</v>
      </c>
      <c r="D12" s="41">
        <f t="shared" si="3"/>
        <v>4231</v>
      </c>
      <c r="E12" s="41">
        <v>3251.0</v>
      </c>
      <c r="F12" s="60"/>
      <c r="G12" s="41">
        <v>980.0</v>
      </c>
      <c r="H12" s="45">
        <v>1208268.0</v>
      </c>
    </row>
    <row r="13">
      <c r="A13" s="58">
        <v>1873.0</v>
      </c>
      <c r="B13" s="59">
        <f t="shared" si="1"/>
        <v>22.00686453</v>
      </c>
      <c r="C13" s="59">
        <f t="shared" si="2"/>
        <v>88.97821177</v>
      </c>
      <c r="D13" s="41">
        <f t="shared" si="3"/>
        <v>4953</v>
      </c>
      <c r="E13" s="41">
        <v>3863.0</v>
      </c>
      <c r="F13" s="60"/>
      <c r="G13" s="41">
        <v>1090.0</v>
      </c>
      <c r="H13" s="45">
        <v>1225019.0</v>
      </c>
    </row>
    <row r="14">
      <c r="A14" s="58">
        <v>1874.0</v>
      </c>
      <c r="B14" s="59">
        <f t="shared" si="1"/>
        <v>20.03925767</v>
      </c>
      <c r="C14" s="59">
        <f t="shared" si="2"/>
        <v>90.43542685</v>
      </c>
      <c r="D14" s="41">
        <f t="shared" si="3"/>
        <v>5604</v>
      </c>
      <c r="E14" s="41">
        <v>4481.0</v>
      </c>
      <c r="F14" s="60"/>
      <c r="G14" s="41">
        <v>1123.0</v>
      </c>
      <c r="H14" s="45">
        <v>1241770.0</v>
      </c>
    </row>
    <row r="15">
      <c r="A15" s="58">
        <v>1875.0</v>
      </c>
      <c r="B15" s="59">
        <f t="shared" si="1"/>
        <v>16.8411215</v>
      </c>
      <c r="C15" s="59">
        <f t="shared" si="2"/>
        <v>71.59197185</v>
      </c>
      <c r="D15" s="41">
        <f t="shared" si="3"/>
        <v>5350</v>
      </c>
      <c r="E15" s="41">
        <v>4449.0</v>
      </c>
      <c r="F15" s="60"/>
      <c r="G15" s="41">
        <v>901.0</v>
      </c>
      <c r="H15" s="45">
        <v>1258521.0</v>
      </c>
    </row>
    <row r="16">
      <c r="A16" s="58">
        <v>1876.0</v>
      </c>
      <c r="B16" s="59">
        <f t="shared" si="1"/>
        <v>16.97937953</v>
      </c>
      <c r="C16" s="59">
        <f t="shared" si="2"/>
        <v>71.6709847</v>
      </c>
      <c r="D16" s="41">
        <f t="shared" si="3"/>
        <v>5383</v>
      </c>
      <c r="E16" s="41">
        <v>4469.0</v>
      </c>
      <c r="F16" s="60"/>
      <c r="G16" s="41">
        <v>914.0</v>
      </c>
      <c r="H16" s="45">
        <v>1275272.0</v>
      </c>
    </row>
    <row r="17">
      <c r="A17" s="58">
        <v>1877.0</v>
      </c>
      <c r="B17" s="59"/>
      <c r="C17" s="59"/>
      <c r="D17" s="41"/>
      <c r="E17" s="41"/>
      <c r="F17" s="60"/>
      <c r="G17" s="41"/>
      <c r="H17" s="61"/>
    </row>
    <row r="18">
      <c r="A18" s="58">
        <v>1878.0</v>
      </c>
      <c r="B18" s="59"/>
      <c r="C18" s="59"/>
      <c r="D18" s="41"/>
      <c r="E18" s="41"/>
      <c r="F18" s="60"/>
      <c r="G18" s="41"/>
      <c r="H18" s="45"/>
    </row>
    <row r="19">
      <c r="A19" s="58">
        <v>1879.0</v>
      </c>
      <c r="B19" s="59"/>
      <c r="C19" s="59"/>
      <c r="D19" s="41"/>
      <c r="E19" s="41">
        <v>3785.0</v>
      </c>
      <c r="F19" s="60"/>
      <c r="G19" s="41">
        <v>828.0</v>
      </c>
      <c r="H19" s="58"/>
    </row>
    <row r="20">
      <c r="A20" s="58">
        <v>1880.0</v>
      </c>
      <c r="B20" s="59">
        <f t="shared" ref="B20:B108" si="4">G20/D20*100</f>
        <v>19.5680458</v>
      </c>
      <c r="C20" s="59">
        <f t="shared" ref="C20:C108" si="5">G20/H20*100000</f>
        <v>56.02424539</v>
      </c>
      <c r="D20" s="41">
        <f t="shared" ref="D20:D108" si="6">E20+G20</f>
        <v>3843</v>
      </c>
      <c r="E20" s="41">
        <v>3091.0</v>
      </c>
      <c r="F20" s="60"/>
      <c r="G20" s="41">
        <v>752.0</v>
      </c>
      <c r="H20" s="58">
        <v>1342276.0</v>
      </c>
    </row>
    <row r="21">
      <c r="A21" s="58">
        <v>1881.0</v>
      </c>
      <c r="B21" s="59">
        <f t="shared" si="4"/>
        <v>21.17030086</v>
      </c>
      <c r="C21" s="59">
        <f t="shared" si="5"/>
        <v>56.43743649</v>
      </c>
      <c r="D21" s="41">
        <f t="shared" si="6"/>
        <v>3623</v>
      </c>
      <c r="E21" s="41">
        <v>2856.0</v>
      </c>
      <c r="F21" s="60"/>
      <c r="G21" s="41">
        <v>767.0</v>
      </c>
      <c r="H21" s="58">
        <v>1359027.0</v>
      </c>
    </row>
    <row r="22">
      <c r="A22" s="58">
        <v>1882.0</v>
      </c>
      <c r="B22" s="59">
        <f t="shared" si="4"/>
        <v>20.45060659</v>
      </c>
      <c r="C22" s="59">
        <f t="shared" si="5"/>
        <v>51.60406273</v>
      </c>
      <c r="D22" s="41">
        <f t="shared" si="6"/>
        <v>3462</v>
      </c>
      <c r="E22" s="41">
        <v>2754.0</v>
      </c>
      <c r="F22" s="60"/>
      <c r="G22" s="41">
        <v>708.0</v>
      </c>
      <c r="H22" s="58">
        <v>1371985.0</v>
      </c>
    </row>
    <row r="23">
      <c r="A23" s="58">
        <v>1883.0</v>
      </c>
      <c r="B23" s="59">
        <f t="shared" si="4"/>
        <v>21.36251541</v>
      </c>
      <c r="C23" s="59">
        <f t="shared" si="5"/>
        <v>50.03844946</v>
      </c>
      <c r="D23" s="41">
        <f t="shared" si="6"/>
        <v>3244</v>
      </c>
      <c r="E23" s="41">
        <v>2551.0</v>
      </c>
      <c r="F23" s="60"/>
      <c r="G23" s="41">
        <v>693.0</v>
      </c>
      <c r="H23" s="58">
        <v>1384935.0</v>
      </c>
    </row>
    <row r="24">
      <c r="A24" s="58">
        <v>1884.0</v>
      </c>
      <c r="B24" s="59">
        <f t="shared" si="4"/>
        <v>20.23411371</v>
      </c>
      <c r="C24" s="59">
        <f t="shared" si="5"/>
        <v>51.93560271</v>
      </c>
      <c r="D24" s="41">
        <f t="shared" si="6"/>
        <v>3588</v>
      </c>
      <c r="E24" s="41">
        <v>2862.0</v>
      </c>
      <c r="F24" s="60"/>
      <c r="G24" s="41">
        <v>726.0</v>
      </c>
      <c r="H24" s="58">
        <v>1397885.0</v>
      </c>
    </row>
    <row r="25">
      <c r="A25" s="58">
        <v>1885.0</v>
      </c>
      <c r="B25" s="59">
        <f t="shared" si="4"/>
        <v>19.12114014</v>
      </c>
      <c r="C25" s="59">
        <f t="shared" si="5"/>
        <v>45.64672694</v>
      </c>
      <c r="D25" s="41">
        <f t="shared" si="6"/>
        <v>3368</v>
      </c>
      <c r="E25" s="41">
        <v>2724.0</v>
      </c>
      <c r="F25" s="60"/>
      <c r="G25" s="41">
        <v>644.0</v>
      </c>
      <c r="H25" s="58">
        <v>1410835.0</v>
      </c>
    </row>
    <row r="26">
      <c r="A26" s="58">
        <v>1886.0</v>
      </c>
      <c r="B26" s="59">
        <f t="shared" si="4"/>
        <v>20.3307393</v>
      </c>
      <c r="C26" s="59">
        <f t="shared" si="5"/>
        <v>58.71673041</v>
      </c>
      <c r="D26" s="41">
        <f t="shared" si="6"/>
        <v>4112</v>
      </c>
      <c r="E26" s="41">
        <v>3276.0</v>
      </c>
      <c r="F26" s="60"/>
      <c r="G26" s="41">
        <v>836.0</v>
      </c>
      <c r="H26" s="58">
        <v>1423785.0</v>
      </c>
    </row>
    <row r="27">
      <c r="A27" s="58">
        <v>1887.0</v>
      </c>
      <c r="B27" s="59">
        <f t="shared" si="4"/>
        <v>21.28729467</v>
      </c>
      <c r="C27" s="59">
        <f t="shared" si="5"/>
        <v>44.19743376</v>
      </c>
      <c r="D27" s="41">
        <f t="shared" si="6"/>
        <v>2983</v>
      </c>
      <c r="E27" s="41">
        <v>2348.0</v>
      </c>
      <c r="F27" s="60"/>
      <c r="G27" s="41">
        <v>635.0</v>
      </c>
      <c r="H27" s="58">
        <v>1436735.0</v>
      </c>
    </row>
    <row r="28">
      <c r="A28" s="58">
        <v>1888.0</v>
      </c>
      <c r="B28" s="59">
        <f t="shared" si="4"/>
        <v>17.87946987</v>
      </c>
      <c r="C28" s="59">
        <f t="shared" si="5"/>
        <v>49.3210594</v>
      </c>
      <c r="D28" s="41">
        <f t="shared" si="6"/>
        <v>3999</v>
      </c>
      <c r="E28" s="41">
        <v>3284.0</v>
      </c>
      <c r="F28" s="60"/>
      <c r="G28" s="41">
        <v>715.0</v>
      </c>
      <c r="H28" s="58">
        <v>1449685.0</v>
      </c>
    </row>
    <row r="29">
      <c r="A29" s="58">
        <v>1889.0</v>
      </c>
      <c r="B29" s="59">
        <f t="shared" si="4"/>
        <v>16.99494949</v>
      </c>
      <c r="C29" s="59">
        <f t="shared" si="5"/>
        <v>46.01284668</v>
      </c>
      <c r="D29" s="41">
        <f t="shared" si="6"/>
        <v>3960</v>
      </c>
      <c r="E29" s="41">
        <v>3287.0</v>
      </c>
      <c r="F29" s="60"/>
      <c r="G29" s="41">
        <v>673.0</v>
      </c>
      <c r="H29" s="58">
        <v>1462635.0</v>
      </c>
    </row>
    <row r="30">
      <c r="A30" s="58">
        <v>1890.0</v>
      </c>
      <c r="B30" s="59">
        <f t="shared" si="4"/>
        <v>17.21962617</v>
      </c>
      <c r="C30" s="59">
        <f t="shared" si="5"/>
        <v>49.94629249</v>
      </c>
      <c r="D30" s="41">
        <f t="shared" si="6"/>
        <v>4280</v>
      </c>
      <c r="E30" s="41">
        <v>3543.0</v>
      </c>
      <c r="F30" s="60"/>
      <c r="G30" s="41">
        <v>737.0</v>
      </c>
      <c r="H30" s="58">
        <v>1475585.0</v>
      </c>
    </row>
    <row r="31">
      <c r="A31" s="58">
        <v>1891.0</v>
      </c>
      <c r="B31" s="59">
        <f t="shared" si="4"/>
        <v>18.89820359</v>
      </c>
      <c r="C31" s="59">
        <f t="shared" si="5"/>
        <v>53.00513592</v>
      </c>
      <c r="D31" s="41">
        <f t="shared" si="6"/>
        <v>4175</v>
      </c>
      <c r="E31" s="41">
        <v>3386.0</v>
      </c>
      <c r="F31" s="60"/>
      <c r="G31" s="41">
        <v>789.0</v>
      </c>
      <c r="H31" s="58">
        <v>1488535.0</v>
      </c>
    </row>
    <row r="32">
      <c r="A32" s="58">
        <v>1892.0</v>
      </c>
      <c r="B32" s="59">
        <f t="shared" si="4"/>
        <v>17.30879816</v>
      </c>
      <c r="C32" s="59">
        <f t="shared" si="5"/>
        <v>40.01132546</v>
      </c>
      <c r="D32" s="41">
        <f t="shared" si="6"/>
        <v>3478</v>
      </c>
      <c r="E32" s="41">
        <v>2876.0</v>
      </c>
      <c r="F32" s="60"/>
      <c r="G32" s="41">
        <v>602.0</v>
      </c>
      <c r="H32" s="58">
        <v>1504574.0</v>
      </c>
    </row>
    <row r="33">
      <c r="A33" s="58">
        <v>1893.0</v>
      </c>
      <c r="B33" s="59">
        <f t="shared" si="4"/>
        <v>15.23835767</v>
      </c>
      <c r="C33" s="59">
        <f t="shared" si="5"/>
        <v>36.3669843</v>
      </c>
      <c r="D33" s="41">
        <f t="shared" si="6"/>
        <v>3629</v>
      </c>
      <c r="E33" s="41">
        <v>3076.0</v>
      </c>
      <c r="F33" s="60"/>
      <c r="G33" s="41">
        <v>553.0</v>
      </c>
      <c r="H33" s="58">
        <v>1520610.0</v>
      </c>
    </row>
    <row r="34">
      <c r="A34" s="58">
        <v>1894.0</v>
      </c>
      <c r="B34" s="59">
        <f t="shared" si="4"/>
        <v>14.56353591</v>
      </c>
      <c r="C34" s="59">
        <f t="shared" si="5"/>
        <v>42.88560931</v>
      </c>
      <c r="D34" s="41">
        <f t="shared" si="6"/>
        <v>4525</v>
      </c>
      <c r="E34" s="41">
        <v>3866.0</v>
      </c>
      <c r="F34" s="60"/>
      <c r="G34" s="41">
        <v>659.0</v>
      </c>
      <c r="H34" s="58">
        <v>1536646.0</v>
      </c>
    </row>
    <row r="35">
      <c r="A35" s="58">
        <v>1895.0</v>
      </c>
      <c r="B35" s="59">
        <f t="shared" si="4"/>
        <v>16.44453998</v>
      </c>
      <c r="C35" s="59">
        <f t="shared" si="5"/>
        <v>49.26958643</v>
      </c>
      <c r="D35" s="41">
        <f t="shared" si="6"/>
        <v>4652</v>
      </c>
      <c r="E35" s="41">
        <v>3887.0</v>
      </c>
      <c r="F35" s="60"/>
      <c r="G35" s="41">
        <v>765.0</v>
      </c>
      <c r="H35" s="58">
        <v>1552682.0</v>
      </c>
    </row>
    <row r="36">
      <c r="A36" s="58">
        <v>1896.0</v>
      </c>
      <c r="B36" s="59">
        <f t="shared" si="4"/>
        <v>18.25233858</v>
      </c>
      <c r="C36" s="59">
        <f t="shared" si="5"/>
        <v>50.99705619</v>
      </c>
      <c r="D36" s="41">
        <f t="shared" si="6"/>
        <v>4383</v>
      </c>
      <c r="E36" s="41">
        <v>3583.0</v>
      </c>
      <c r="F36" s="60"/>
      <c r="G36" s="41">
        <v>800.0</v>
      </c>
      <c r="H36" s="58">
        <v>1568718.0</v>
      </c>
    </row>
    <row r="37">
      <c r="A37" s="58">
        <v>1897.0</v>
      </c>
      <c r="B37" s="59">
        <f t="shared" si="4"/>
        <v>15.74975657</v>
      </c>
      <c r="C37" s="59">
        <f t="shared" si="5"/>
        <v>40.82652576</v>
      </c>
      <c r="D37" s="41">
        <f t="shared" si="6"/>
        <v>4108</v>
      </c>
      <c r="E37" s="41">
        <v>3461.0</v>
      </c>
      <c r="F37" s="60"/>
      <c r="G37" s="41">
        <v>647.0</v>
      </c>
      <c r="H37" s="58">
        <v>1584754.0</v>
      </c>
    </row>
    <row r="38">
      <c r="A38" s="58">
        <v>1898.0</v>
      </c>
      <c r="B38" s="59">
        <f t="shared" si="4"/>
        <v>16.40054745</v>
      </c>
      <c r="C38" s="59">
        <f t="shared" si="5"/>
        <v>44.91532306</v>
      </c>
      <c r="D38" s="41">
        <f t="shared" si="6"/>
        <v>4384</v>
      </c>
      <c r="E38" s="41">
        <v>3665.0</v>
      </c>
      <c r="F38" s="60"/>
      <c r="G38" s="41">
        <v>719.0</v>
      </c>
      <c r="H38" s="58">
        <v>1600790.0</v>
      </c>
    </row>
    <row r="39">
      <c r="A39" s="58">
        <v>1899.0</v>
      </c>
      <c r="B39" s="59">
        <f t="shared" si="4"/>
        <v>17.88179465</v>
      </c>
      <c r="C39" s="59">
        <f t="shared" si="5"/>
        <v>51.27329719</v>
      </c>
      <c r="D39" s="41">
        <f t="shared" si="6"/>
        <v>4636</v>
      </c>
      <c r="E39" s="41">
        <v>3807.0</v>
      </c>
      <c r="F39" s="60"/>
      <c r="G39" s="41">
        <v>829.0</v>
      </c>
      <c r="H39" s="58">
        <v>1616826.0</v>
      </c>
    </row>
    <row r="40">
      <c r="A40" s="58">
        <v>1900.0</v>
      </c>
      <c r="B40" s="59">
        <f t="shared" si="4"/>
        <v>17.52469006</v>
      </c>
      <c r="C40" s="59">
        <f t="shared" si="5"/>
        <v>51.07596355</v>
      </c>
      <c r="D40" s="41">
        <f t="shared" si="6"/>
        <v>4759</v>
      </c>
      <c r="E40" s="41">
        <v>3925.0</v>
      </c>
      <c r="F40" s="60"/>
      <c r="G40" s="41">
        <v>834.0</v>
      </c>
      <c r="H40" s="58">
        <v>1632862.0</v>
      </c>
    </row>
    <row r="41">
      <c r="A41" s="58">
        <v>1901.0</v>
      </c>
      <c r="B41" s="59">
        <f t="shared" si="4"/>
        <v>24.86278814</v>
      </c>
      <c r="C41" s="59">
        <f t="shared" si="5"/>
        <v>54.94578804</v>
      </c>
      <c r="D41" s="41">
        <f t="shared" si="6"/>
        <v>3644</v>
      </c>
      <c r="E41" s="41">
        <v>2738.0</v>
      </c>
      <c r="F41" s="60"/>
      <c r="G41" s="41">
        <v>906.0</v>
      </c>
      <c r="H41" s="58">
        <v>1648898.0</v>
      </c>
    </row>
    <row r="42">
      <c r="A42" s="58">
        <v>1902.0</v>
      </c>
      <c r="B42" s="59">
        <f t="shared" si="4"/>
        <v>20.74707471</v>
      </c>
      <c r="C42" s="59">
        <f t="shared" si="5"/>
        <v>54.73132086</v>
      </c>
      <c r="D42" s="41">
        <f t="shared" si="6"/>
        <v>4444</v>
      </c>
      <c r="E42" s="41">
        <v>3522.0</v>
      </c>
      <c r="F42" s="60"/>
      <c r="G42" s="41">
        <v>922.0</v>
      </c>
      <c r="H42" s="58">
        <v>1684593.0</v>
      </c>
    </row>
    <row r="43">
      <c r="A43" s="58">
        <v>1903.0</v>
      </c>
      <c r="B43" s="59">
        <f t="shared" si="4"/>
        <v>18.82902159</v>
      </c>
      <c r="C43" s="59">
        <f t="shared" si="5"/>
        <v>56.26990955</v>
      </c>
      <c r="D43" s="41">
        <f t="shared" si="6"/>
        <v>5141</v>
      </c>
      <c r="E43" s="41">
        <v>4173.0</v>
      </c>
      <c r="F43" s="60"/>
      <c r="G43" s="41">
        <v>968.0</v>
      </c>
      <c r="H43" s="58">
        <v>1720280.0</v>
      </c>
    </row>
    <row r="44">
      <c r="A44" s="58">
        <v>1904.0</v>
      </c>
      <c r="B44" s="59">
        <f t="shared" si="4"/>
        <v>18.71098363</v>
      </c>
      <c r="C44" s="59">
        <f t="shared" si="5"/>
        <v>63.15608437</v>
      </c>
      <c r="D44" s="41">
        <f t="shared" si="6"/>
        <v>5927</v>
      </c>
      <c r="E44" s="41">
        <v>4818.0</v>
      </c>
      <c r="F44" s="60"/>
      <c r="G44" s="41">
        <v>1109.0</v>
      </c>
      <c r="H44" s="58">
        <v>1755967.0</v>
      </c>
    </row>
    <row r="45">
      <c r="A45" s="58">
        <v>1905.0</v>
      </c>
      <c r="B45" s="59">
        <f t="shared" si="4"/>
        <v>20.06019564</v>
      </c>
      <c r="C45" s="59">
        <f t="shared" si="5"/>
        <v>74.40052599</v>
      </c>
      <c r="D45" s="41">
        <f t="shared" si="6"/>
        <v>6645</v>
      </c>
      <c r="E45" s="41">
        <v>5312.0</v>
      </c>
      <c r="F45" s="60"/>
      <c r="G45" s="41">
        <v>1333.0</v>
      </c>
      <c r="H45" s="58">
        <v>1791654.0</v>
      </c>
    </row>
    <row r="46">
      <c r="A46" s="58">
        <v>1906.0</v>
      </c>
      <c r="B46" s="59">
        <f t="shared" si="4"/>
        <v>15.70532915</v>
      </c>
      <c r="C46" s="59">
        <f t="shared" si="5"/>
        <v>54.83377213</v>
      </c>
      <c r="D46" s="41">
        <f t="shared" si="6"/>
        <v>6380</v>
      </c>
      <c r="E46" s="41">
        <v>5378.0</v>
      </c>
      <c r="F46" s="60"/>
      <c r="G46" s="41">
        <v>1002.0</v>
      </c>
      <c r="H46" s="58">
        <v>1827341.0</v>
      </c>
    </row>
    <row r="47">
      <c r="A47" s="58">
        <v>1907.0</v>
      </c>
      <c r="B47" s="59">
        <f t="shared" si="4"/>
        <v>14.52833672</v>
      </c>
      <c r="C47" s="59">
        <f t="shared" si="5"/>
        <v>42.24305808</v>
      </c>
      <c r="D47" s="41">
        <f t="shared" si="6"/>
        <v>5417</v>
      </c>
      <c r="E47" s="41">
        <v>4630.0</v>
      </c>
      <c r="F47" s="60"/>
      <c r="G47" s="41">
        <v>787.0</v>
      </c>
      <c r="H47" s="58">
        <v>1863028.0</v>
      </c>
    </row>
    <row r="48">
      <c r="A48" s="58">
        <v>1908.0</v>
      </c>
      <c r="B48" s="59">
        <f t="shared" si="4"/>
        <v>13.09833024</v>
      </c>
      <c r="C48" s="59">
        <f t="shared" si="5"/>
        <v>55.77456332</v>
      </c>
      <c r="D48" s="41">
        <f t="shared" si="6"/>
        <v>8085</v>
      </c>
      <c r="E48" s="41">
        <v>7026.0</v>
      </c>
      <c r="F48" s="60"/>
      <c r="G48" s="41">
        <v>1059.0</v>
      </c>
      <c r="H48" s="58">
        <v>1898715.0</v>
      </c>
    </row>
    <row r="49">
      <c r="A49" s="58">
        <v>1909.0</v>
      </c>
      <c r="B49" s="59">
        <f t="shared" si="4"/>
        <v>18.23770492</v>
      </c>
      <c r="C49" s="59">
        <f t="shared" si="5"/>
        <v>69.01357629</v>
      </c>
      <c r="D49" s="41">
        <f t="shared" si="6"/>
        <v>7320</v>
      </c>
      <c r="E49" s="41">
        <v>5985.0</v>
      </c>
      <c r="F49" s="60"/>
      <c r="G49" s="41">
        <v>1335.0</v>
      </c>
      <c r="H49" s="58">
        <v>1934402.0</v>
      </c>
    </row>
    <row r="50">
      <c r="A50" s="58">
        <v>1910.0</v>
      </c>
      <c r="B50" s="59">
        <f t="shared" si="4"/>
        <v>17.7220339</v>
      </c>
      <c r="C50" s="59">
        <f t="shared" si="5"/>
        <v>66.34218048</v>
      </c>
      <c r="D50" s="41">
        <f t="shared" si="6"/>
        <v>7375</v>
      </c>
      <c r="E50" s="41">
        <v>6068.0</v>
      </c>
      <c r="F50" s="60"/>
      <c r="G50" s="41">
        <v>1307.0</v>
      </c>
      <c r="H50" s="58">
        <v>1970089.0</v>
      </c>
    </row>
    <row r="51">
      <c r="A51" s="58">
        <v>1911.0</v>
      </c>
      <c r="B51" s="59">
        <f t="shared" si="4"/>
        <v>17.0687356</v>
      </c>
      <c r="C51" s="59">
        <f t="shared" si="5"/>
        <v>70.19727028</v>
      </c>
      <c r="D51" s="41">
        <f t="shared" si="6"/>
        <v>8249</v>
      </c>
      <c r="E51" s="41">
        <v>6841.0</v>
      </c>
      <c r="F51" s="60"/>
      <c r="G51" s="41">
        <v>1408.0</v>
      </c>
      <c r="H51" s="58">
        <v>2005776.0</v>
      </c>
    </row>
    <row r="52">
      <c r="A52" s="58">
        <v>1912.0</v>
      </c>
      <c r="B52" s="59">
        <f t="shared" si="4"/>
        <v>14.77723864</v>
      </c>
      <c r="C52" s="59">
        <f t="shared" si="5"/>
        <v>64.74590373</v>
      </c>
      <c r="D52" s="41">
        <f t="shared" si="6"/>
        <v>9068</v>
      </c>
      <c r="E52" s="41">
        <v>7728.0</v>
      </c>
      <c r="F52" s="60"/>
      <c r="G52" s="41">
        <v>1340.0</v>
      </c>
      <c r="H52" s="58">
        <v>2069629.0</v>
      </c>
    </row>
    <row r="53">
      <c r="A53" s="58">
        <v>1913.0</v>
      </c>
      <c r="B53" s="59">
        <f t="shared" si="4"/>
        <v>13.33586266</v>
      </c>
      <c r="C53" s="59">
        <f t="shared" si="5"/>
        <v>66.90284099</v>
      </c>
      <c r="D53" s="41">
        <f t="shared" si="6"/>
        <v>10543</v>
      </c>
      <c r="E53" s="41">
        <v>9137.0</v>
      </c>
      <c r="F53" s="60"/>
      <c r="G53" s="41">
        <v>1406.0</v>
      </c>
      <c r="H53" s="58">
        <v>2101555.0</v>
      </c>
    </row>
    <row r="54">
      <c r="A54" s="58">
        <v>1914.0</v>
      </c>
      <c r="B54" s="59">
        <f t="shared" si="4"/>
        <v>13.48693453</v>
      </c>
      <c r="C54" s="59">
        <f t="shared" si="5"/>
        <v>67.49532806</v>
      </c>
      <c r="D54" s="41">
        <f t="shared" si="6"/>
        <v>10677</v>
      </c>
      <c r="E54" s="42">
        <v>9237.0</v>
      </c>
      <c r="F54" s="62">
        <v>5.0</v>
      </c>
      <c r="G54" s="42">
        <v>1440.0</v>
      </c>
      <c r="H54" s="58">
        <v>2133481.0</v>
      </c>
    </row>
    <row r="55">
      <c r="A55" s="58">
        <v>1915.0</v>
      </c>
      <c r="B55" s="59">
        <f t="shared" si="4"/>
        <v>16.0434004</v>
      </c>
      <c r="C55" s="59">
        <f t="shared" si="5"/>
        <v>70.33319833</v>
      </c>
      <c r="D55" s="41">
        <f t="shared" si="6"/>
        <v>9493</v>
      </c>
      <c r="E55" s="42">
        <v>7970.0</v>
      </c>
      <c r="F55" s="62"/>
      <c r="G55" s="42">
        <v>1523.0</v>
      </c>
      <c r="H55" s="58">
        <v>2165407.0</v>
      </c>
    </row>
    <row r="56">
      <c r="A56" s="58">
        <v>1916.0</v>
      </c>
      <c r="B56" s="59">
        <f t="shared" si="4"/>
        <v>17.16537732</v>
      </c>
      <c r="C56" s="59">
        <f t="shared" si="5"/>
        <v>53.51942559</v>
      </c>
      <c r="D56" s="41">
        <f t="shared" si="6"/>
        <v>6851</v>
      </c>
      <c r="E56" s="42">
        <v>5675.0</v>
      </c>
      <c r="F56" s="62"/>
      <c r="G56" s="42">
        <v>1176.0</v>
      </c>
      <c r="H56" s="58">
        <v>2197333.0</v>
      </c>
    </row>
    <row r="57">
      <c r="A57" s="58">
        <v>1917.0</v>
      </c>
      <c r="B57" s="59">
        <f t="shared" si="4"/>
        <v>15.96673597</v>
      </c>
      <c r="C57" s="59">
        <f t="shared" si="5"/>
        <v>51.67636421</v>
      </c>
      <c r="D57" s="41">
        <f t="shared" si="6"/>
        <v>7215</v>
      </c>
      <c r="E57" s="42">
        <v>6063.0</v>
      </c>
      <c r="F57" s="62"/>
      <c r="G57" s="42">
        <v>1152.0</v>
      </c>
      <c r="H57" s="58">
        <v>2229259.0</v>
      </c>
    </row>
    <row r="58">
      <c r="A58" s="58">
        <v>1918.0</v>
      </c>
      <c r="B58" s="59">
        <f t="shared" si="4"/>
        <v>23.29124946</v>
      </c>
      <c r="C58" s="59">
        <f t="shared" si="5"/>
        <v>70.98048147</v>
      </c>
      <c r="D58" s="41">
        <f t="shared" si="6"/>
        <v>6891</v>
      </c>
      <c r="E58" s="42">
        <v>5286.0</v>
      </c>
      <c r="F58" s="62"/>
      <c r="G58" s="42">
        <v>1605.0</v>
      </c>
      <c r="H58" s="58">
        <v>2261185.0</v>
      </c>
    </row>
    <row r="59">
      <c r="A59" s="58">
        <v>1919.0</v>
      </c>
      <c r="B59" s="59">
        <f t="shared" si="4"/>
        <v>12.80611751</v>
      </c>
      <c r="C59" s="59">
        <f t="shared" si="5"/>
        <v>57.69454684</v>
      </c>
      <c r="D59" s="41">
        <f t="shared" si="6"/>
        <v>10331</v>
      </c>
      <c r="E59" s="42">
        <v>9008.0</v>
      </c>
      <c r="F59" s="62"/>
      <c r="G59" s="42">
        <v>1323.0</v>
      </c>
      <c r="H59" s="58">
        <v>2293111.0</v>
      </c>
    </row>
    <row r="60">
      <c r="A60" s="58">
        <v>1920.0</v>
      </c>
      <c r="B60" s="59">
        <f t="shared" si="4"/>
        <v>12.63914657</v>
      </c>
      <c r="C60" s="59">
        <f t="shared" si="5"/>
        <v>46.88097437</v>
      </c>
      <c r="D60" s="41">
        <f t="shared" si="6"/>
        <v>8624</v>
      </c>
      <c r="E60" s="42">
        <v>7534.0</v>
      </c>
      <c r="F60" s="62"/>
      <c r="G60" s="42">
        <v>1090.0</v>
      </c>
      <c r="H60" s="58">
        <v>2325037.0</v>
      </c>
    </row>
    <row r="61">
      <c r="A61" s="58">
        <v>1921.0</v>
      </c>
      <c r="B61" s="59">
        <f t="shared" si="4"/>
        <v>10.34451741</v>
      </c>
      <c r="C61" s="59">
        <f t="shared" si="5"/>
        <v>48.71828546</v>
      </c>
      <c r="D61" s="41">
        <f t="shared" si="6"/>
        <v>11117</v>
      </c>
      <c r="E61" s="42">
        <v>9967.0</v>
      </c>
      <c r="F61" s="62"/>
      <c r="G61" s="42">
        <v>1150.0</v>
      </c>
      <c r="H61" s="58">
        <v>2360510.0</v>
      </c>
    </row>
    <row r="62">
      <c r="A62" s="58">
        <v>1922.0</v>
      </c>
      <c r="B62" s="59">
        <f t="shared" si="4"/>
        <v>12.14532209</v>
      </c>
      <c r="C62" s="59">
        <f t="shared" si="5"/>
        <v>52.59426287</v>
      </c>
      <c r="D62" s="41">
        <f t="shared" si="6"/>
        <v>10432</v>
      </c>
      <c r="E62" s="42">
        <v>9165.0</v>
      </c>
      <c r="F62" s="62"/>
      <c r="G62" s="42">
        <v>1267.0</v>
      </c>
      <c r="H62" s="58">
        <v>2409008.0</v>
      </c>
    </row>
    <row r="63">
      <c r="A63" s="58">
        <v>1923.0</v>
      </c>
      <c r="B63" s="59">
        <f t="shared" si="4"/>
        <v>13.20930233</v>
      </c>
      <c r="C63" s="59">
        <f t="shared" si="5"/>
        <v>52.00394221</v>
      </c>
      <c r="D63" s="41">
        <f t="shared" si="6"/>
        <v>9675</v>
      </c>
      <c r="E63" s="42">
        <v>8397.0</v>
      </c>
      <c r="F63" s="62"/>
      <c r="G63" s="42">
        <v>1278.0</v>
      </c>
      <c r="H63" s="58">
        <v>2457506.0</v>
      </c>
    </row>
    <row r="64">
      <c r="A64" s="58">
        <v>1924.0</v>
      </c>
      <c r="B64" s="59">
        <f t="shared" si="4"/>
        <v>12.38260235</v>
      </c>
      <c r="C64" s="59">
        <f t="shared" si="5"/>
        <v>54.18985764</v>
      </c>
      <c r="D64" s="41">
        <f t="shared" si="6"/>
        <v>10967</v>
      </c>
      <c r="E64" s="42">
        <v>9609.0</v>
      </c>
      <c r="F64" s="62"/>
      <c r="G64" s="42">
        <v>1358.0</v>
      </c>
      <c r="H64" s="58">
        <v>2506004.0</v>
      </c>
    </row>
    <row r="65">
      <c r="A65" s="58">
        <v>1925.0</v>
      </c>
      <c r="B65" s="59">
        <f t="shared" si="4"/>
        <v>13.45807227</v>
      </c>
      <c r="C65" s="59">
        <f t="shared" si="5"/>
        <v>61.38182706</v>
      </c>
      <c r="D65" s="41">
        <f t="shared" si="6"/>
        <v>11651</v>
      </c>
      <c r="E65" s="42">
        <v>10083.0</v>
      </c>
      <c r="F65" s="62"/>
      <c r="G65" s="42">
        <v>1568.0</v>
      </c>
      <c r="H65" s="58">
        <v>2554502.0</v>
      </c>
    </row>
    <row r="66">
      <c r="A66" s="58">
        <v>1926.0</v>
      </c>
      <c r="B66" s="59">
        <f t="shared" si="4"/>
        <v>16.07920116</v>
      </c>
      <c r="C66" s="59">
        <f t="shared" si="5"/>
        <v>72.37802536</v>
      </c>
      <c r="D66" s="41">
        <f t="shared" si="6"/>
        <v>11717</v>
      </c>
      <c r="E66" s="42">
        <v>9833.0</v>
      </c>
      <c r="F66" s="62"/>
      <c r="G66" s="42">
        <v>1884.0</v>
      </c>
      <c r="H66" s="58">
        <v>2603000.0</v>
      </c>
    </row>
    <row r="67">
      <c r="A67" s="58">
        <v>1927.0</v>
      </c>
      <c r="B67" s="59">
        <f t="shared" si="4"/>
        <v>12.56834931</v>
      </c>
      <c r="C67" s="59">
        <f t="shared" si="5"/>
        <v>59.69138126</v>
      </c>
      <c r="D67" s="41">
        <f t="shared" si="6"/>
        <v>12619</v>
      </c>
      <c r="E67" s="42">
        <v>11033.0</v>
      </c>
      <c r="F67" s="62"/>
      <c r="G67" s="42">
        <v>1586.0</v>
      </c>
      <c r="H67" s="58">
        <v>2657000.0</v>
      </c>
    </row>
    <row r="68">
      <c r="A68" s="58">
        <v>1928.0</v>
      </c>
      <c r="B68" s="59">
        <f t="shared" si="4"/>
        <v>12.88236189</v>
      </c>
      <c r="C68" s="59">
        <f t="shared" si="5"/>
        <v>62.3572744</v>
      </c>
      <c r="D68" s="41">
        <f t="shared" si="6"/>
        <v>13142</v>
      </c>
      <c r="E68" s="42">
        <v>11449.0</v>
      </c>
      <c r="F68" s="62"/>
      <c r="G68" s="42">
        <v>1693.0</v>
      </c>
      <c r="H68" s="58">
        <v>2715000.0</v>
      </c>
    </row>
    <row r="69">
      <c r="A69" s="58">
        <v>1929.0</v>
      </c>
      <c r="B69" s="59">
        <f t="shared" si="4"/>
        <v>12.9361931</v>
      </c>
      <c r="C69" s="59">
        <f t="shared" si="5"/>
        <v>69.40836941</v>
      </c>
      <c r="D69" s="41">
        <f t="shared" si="6"/>
        <v>14873</v>
      </c>
      <c r="E69" s="42">
        <v>12949.0</v>
      </c>
      <c r="F69" s="62"/>
      <c r="G69" s="42">
        <v>1924.0</v>
      </c>
      <c r="H69" s="58">
        <v>2772000.0</v>
      </c>
    </row>
    <row r="70">
      <c r="A70" s="58">
        <v>1930.0</v>
      </c>
      <c r="B70" s="59">
        <f t="shared" si="4"/>
        <v>11.89468735</v>
      </c>
      <c r="C70" s="59">
        <f t="shared" si="5"/>
        <v>62.69026549</v>
      </c>
      <c r="D70" s="41">
        <f t="shared" si="6"/>
        <v>14889</v>
      </c>
      <c r="E70" s="42">
        <v>13118.0</v>
      </c>
      <c r="F70" s="62"/>
      <c r="G70" s="42">
        <v>1771.0</v>
      </c>
      <c r="H70" s="58">
        <v>2825000.0</v>
      </c>
    </row>
    <row r="71">
      <c r="A71" s="58">
        <v>1931.0</v>
      </c>
      <c r="B71" s="59">
        <f t="shared" si="4"/>
        <v>10.1176082</v>
      </c>
      <c r="C71" s="59">
        <f t="shared" si="5"/>
        <v>53.92889353</v>
      </c>
      <c r="D71" s="41">
        <f t="shared" si="6"/>
        <v>15319</v>
      </c>
      <c r="E71" s="42">
        <v>13769.0836</v>
      </c>
      <c r="F71" s="62"/>
      <c r="G71" s="42">
        <v>1549.9164</v>
      </c>
      <c r="H71" s="58">
        <v>2874000.0</v>
      </c>
    </row>
    <row r="72">
      <c r="A72" s="58">
        <v>1932.0</v>
      </c>
      <c r="B72" s="59">
        <f t="shared" si="4"/>
        <v>12.81494093</v>
      </c>
      <c r="C72" s="59">
        <f t="shared" si="5"/>
        <v>63.04512821</v>
      </c>
      <c r="D72" s="41">
        <f t="shared" si="6"/>
        <v>14390</v>
      </c>
      <c r="E72" s="42">
        <v>12545.93</v>
      </c>
      <c r="F72" s="62"/>
      <c r="G72" s="42">
        <v>1844.07</v>
      </c>
      <c r="H72" s="58">
        <v>2925000.0</v>
      </c>
    </row>
    <row r="73">
      <c r="A73" s="58">
        <v>1933.0</v>
      </c>
      <c r="B73" s="59">
        <f t="shared" si="4"/>
        <v>12.51575326</v>
      </c>
      <c r="C73" s="59">
        <f t="shared" si="5"/>
        <v>52.63606999</v>
      </c>
      <c r="D73" s="41">
        <f t="shared" si="6"/>
        <v>12499</v>
      </c>
      <c r="E73" s="42">
        <v>10934.655999999999</v>
      </c>
      <c r="F73" s="62"/>
      <c r="G73" s="42">
        <v>1564.344</v>
      </c>
      <c r="H73" s="58">
        <v>2972000.0</v>
      </c>
    </row>
    <row r="74">
      <c r="A74" s="58">
        <v>1934.0</v>
      </c>
      <c r="B74" s="59">
        <f t="shared" si="4"/>
        <v>12.41134752</v>
      </c>
      <c r="C74" s="59">
        <f t="shared" si="5"/>
        <v>47.5795756</v>
      </c>
      <c r="D74" s="41">
        <f t="shared" si="6"/>
        <v>11562</v>
      </c>
      <c r="E74" s="41">
        <v>10127.0</v>
      </c>
      <c r="F74" s="60"/>
      <c r="G74" s="41">
        <v>1435.0</v>
      </c>
      <c r="H74" s="58">
        <v>3016000.0</v>
      </c>
    </row>
    <row r="75">
      <c r="A75" s="58">
        <v>1935.0</v>
      </c>
      <c r="B75" s="59">
        <f t="shared" si="4"/>
        <v>11.73713073</v>
      </c>
      <c r="C75" s="59">
        <f t="shared" si="5"/>
        <v>43.40857049</v>
      </c>
      <c r="D75" s="41">
        <f t="shared" si="6"/>
        <v>11306</v>
      </c>
      <c r="E75" s="41">
        <v>9979.0</v>
      </c>
      <c r="F75" s="60"/>
      <c r="G75" s="41">
        <v>1327.0</v>
      </c>
      <c r="H75" s="58">
        <v>3057000.0</v>
      </c>
    </row>
    <row r="76">
      <c r="A76" s="58">
        <v>1936.0</v>
      </c>
      <c r="B76" s="59">
        <f t="shared" si="4"/>
        <v>11.67002012</v>
      </c>
      <c r="C76" s="59">
        <f t="shared" si="5"/>
        <v>41.17457244</v>
      </c>
      <c r="D76" s="41">
        <f t="shared" si="6"/>
        <v>10934</v>
      </c>
      <c r="E76" s="41">
        <v>9658.0</v>
      </c>
      <c r="F76" s="60"/>
      <c r="G76" s="41">
        <v>1276.0</v>
      </c>
      <c r="H76" s="58">
        <v>3099000.0</v>
      </c>
    </row>
    <row r="77">
      <c r="A77" s="58">
        <v>1937.0</v>
      </c>
      <c r="B77" s="59">
        <f t="shared" si="4"/>
        <v>11.04636216</v>
      </c>
      <c r="C77" s="59">
        <f t="shared" si="5"/>
        <v>41.03788602</v>
      </c>
      <c r="D77" s="41">
        <f t="shared" si="6"/>
        <v>11669</v>
      </c>
      <c r="E77" s="41">
        <v>10380.0</v>
      </c>
      <c r="F77" s="60"/>
      <c r="G77" s="41">
        <v>1289.0</v>
      </c>
      <c r="H77" s="58">
        <v>3141000.0</v>
      </c>
    </row>
    <row r="78">
      <c r="A78" s="58">
        <v>1938.0</v>
      </c>
      <c r="B78" s="59">
        <f t="shared" si="4"/>
        <v>11.9252307</v>
      </c>
      <c r="C78" s="59">
        <f t="shared" si="5"/>
        <v>47.50235627</v>
      </c>
      <c r="D78" s="41">
        <f t="shared" si="6"/>
        <v>12679</v>
      </c>
      <c r="E78" s="41">
        <v>11167.0</v>
      </c>
      <c r="F78" s="60"/>
      <c r="G78" s="41">
        <v>1512.0</v>
      </c>
      <c r="H78" s="58">
        <v>3183000.0</v>
      </c>
    </row>
    <row r="79">
      <c r="A79" s="58">
        <v>1939.0</v>
      </c>
      <c r="B79" s="59">
        <f t="shared" si="4"/>
        <v>14.40670789</v>
      </c>
      <c r="C79" s="59">
        <f t="shared" si="5"/>
        <v>52.6625387</v>
      </c>
      <c r="D79" s="41">
        <f t="shared" si="6"/>
        <v>11807</v>
      </c>
      <c r="E79" s="41">
        <v>10106.0</v>
      </c>
      <c r="F79" s="60"/>
      <c r="G79" s="41">
        <v>1701.0</v>
      </c>
      <c r="H79" s="58">
        <v>3230000.0</v>
      </c>
    </row>
    <row r="80">
      <c r="A80" s="58">
        <v>1940.0</v>
      </c>
      <c r="B80" s="59">
        <f t="shared" si="4"/>
        <v>16.51334366</v>
      </c>
      <c r="C80" s="59">
        <f t="shared" si="5"/>
        <v>55.3081147</v>
      </c>
      <c r="D80" s="41">
        <f t="shared" si="6"/>
        <v>10979</v>
      </c>
      <c r="E80" s="41">
        <v>9166.0</v>
      </c>
      <c r="F80" s="60"/>
      <c r="G80" s="41">
        <v>1813.0</v>
      </c>
      <c r="H80" s="58">
        <v>3278000.0</v>
      </c>
    </row>
    <row r="81">
      <c r="A81" s="58">
        <v>1941.0</v>
      </c>
      <c r="B81" s="59">
        <f t="shared" si="4"/>
        <v>16.66510976</v>
      </c>
      <c r="C81" s="59">
        <f t="shared" si="5"/>
        <v>53.54141657</v>
      </c>
      <c r="D81" s="41">
        <f t="shared" si="6"/>
        <v>10705</v>
      </c>
      <c r="E81" s="41">
        <v>8921.0</v>
      </c>
      <c r="F81" s="60"/>
      <c r="G81" s="41">
        <v>1784.0</v>
      </c>
      <c r="H81" s="58">
        <v>3332000.0</v>
      </c>
    </row>
    <row r="82">
      <c r="A82" s="58">
        <v>1942.0</v>
      </c>
      <c r="B82" s="59">
        <f t="shared" si="4"/>
        <v>29.12614039</v>
      </c>
      <c r="C82" s="59">
        <f t="shared" si="5"/>
        <v>113.9528024</v>
      </c>
      <c r="D82" s="41">
        <f t="shared" si="6"/>
        <v>13263</v>
      </c>
      <c r="E82" s="41">
        <v>9400.0</v>
      </c>
      <c r="F82" s="60"/>
      <c r="G82" s="41">
        <v>3863.0</v>
      </c>
      <c r="H82" s="58">
        <v>3390000.0</v>
      </c>
    </row>
    <row r="83">
      <c r="A83" s="58">
        <v>1943.0</v>
      </c>
      <c r="B83" s="59">
        <f t="shared" si="4"/>
        <v>30.83623693</v>
      </c>
      <c r="C83" s="59">
        <f t="shared" si="5"/>
        <v>128.0011571</v>
      </c>
      <c r="D83" s="41">
        <f t="shared" si="6"/>
        <v>14350</v>
      </c>
      <c r="E83" s="41">
        <v>9925.0</v>
      </c>
      <c r="F83" s="60"/>
      <c r="G83" s="41">
        <v>4425.0</v>
      </c>
      <c r="H83" s="58">
        <v>3457000.0</v>
      </c>
    </row>
    <row r="84">
      <c r="A84" s="58">
        <v>1944.0</v>
      </c>
      <c r="B84" s="59">
        <f t="shared" si="4"/>
        <v>18.11338509</v>
      </c>
      <c r="C84" s="59">
        <f t="shared" si="5"/>
        <v>66</v>
      </c>
      <c r="D84" s="41">
        <f t="shared" si="6"/>
        <v>12753</v>
      </c>
      <c r="E84" s="41">
        <v>10443.0</v>
      </c>
      <c r="F84" s="60"/>
      <c r="G84" s="41">
        <v>2310.0</v>
      </c>
      <c r="H84" s="58">
        <v>3500000.0</v>
      </c>
    </row>
    <row r="85">
      <c r="A85" s="58">
        <v>1945.0</v>
      </c>
      <c r="B85" s="59">
        <f t="shared" si="4"/>
        <v>18.56689022</v>
      </c>
      <c r="C85" s="59">
        <f t="shared" si="5"/>
        <v>59.1011236</v>
      </c>
      <c r="D85" s="41">
        <f t="shared" si="6"/>
        <v>11332</v>
      </c>
      <c r="E85" s="41">
        <v>9228.0</v>
      </c>
      <c r="F85" s="60"/>
      <c r="G85" s="41">
        <v>2104.0</v>
      </c>
      <c r="H85" s="58">
        <v>3560000.0</v>
      </c>
    </row>
    <row r="86">
      <c r="A86" s="58">
        <v>1946.0</v>
      </c>
      <c r="B86" s="59">
        <f t="shared" si="4"/>
        <v>15.75761995</v>
      </c>
      <c r="C86" s="59">
        <f t="shared" si="5"/>
        <v>59.54808487</v>
      </c>
      <c r="D86" s="41">
        <f t="shared" si="6"/>
        <v>13714</v>
      </c>
      <c r="E86" s="41">
        <v>11553.0</v>
      </c>
      <c r="F86" s="60"/>
      <c r="G86" s="41">
        <v>2161.0</v>
      </c>
      <c r="H86" s="58">
        <v>3629000.0</v>
      </c>
    </row>
    <row r="87">
      <c r="A87" s="58">
        <v>1947.0</v>
      </c>
      <c r="B87" s="59">
        <f t="shared" si="4"/>
        <v>14.51408272</v>
      </c>
      <c r="C87" s="59">
        <f t="shared" si="5"/>
        <v>46.25336927</v>
      </c>
      <c r="D87" s="41">
        <f t="shared" si="6"/>
        <v>11823</v>
      </c>
      <c r="E87" s="41">
        <v>10107.0</v>
      </c>
      <c r="F87" s="60"/>
      <c r="G87" s="41">
        <v>1716.0</v>
      </c>
      <c r="H87" s="58">
        <v>3710000.0</v>
      </c>
    </row>
    <row r="88">
      <c r="A88" s="58">
        <v>1948.0</v>
      </c>
      <c r="B88" s="59">
        <f t="shared" si="4"/>
        <v>15.12991492</v>
      </c>
      <c r="C88" s="59">
        <f t="shared" si="5"/>
        <v>52.11193242</v>
      </c>
      <c r="D88" s="41">
        <f t="shared" si="6"/>
        <v>13047</v>
      </c>
      <c r="E88" s="41">
        <v>11073.0</v>
      </c>
      <c r="F88" s="60"/>
      <c r="G88" s="41">
        <v>1974.0</v>
      </c>
      <c r="H88" s="58">
        <v>3788000.0</v>
      </c>
    </row>
    <row r="89">
      <c r="A89" s="58">
        <v>1949.0</v>
      </c>
      <c r="B89" s="59">
        <f t="shared" si="4"/>
        <v>13.03884336</v>
      </c>
      <c r="C89" s="59">
        <f t="shared" si="5"/>
        <v>50.41215868</v>
      </c>
      <c r="D89" s="41">
        <f t="shared" si="6"/>
        <v>15009</v>
      </c>
      <c r="E89" s="41">
        <v>13052.0</v>
      </c>
      <c r="F89" s="60"/>
      <c r="G89" s="41">
        <v>1957.0</v>
      </c>
      <c r="H89" s="58">
        <v>3882000.0</v>
      </c>
    </row>
    <row r="90">
      <c r="A90" s="58">
        <v>1950.0</v>
      </c>
      <c r="B90" s="59">
        <f t="shared" si="4"/>
        <v>15.97503258</v>
      </c>
      <c r="C90" s="59">
        <f t="shared" si="5"/>
        <v>58.6797682</v>
      </c>
      <c r="D90" s="41">
        <f t="shared" si="6"/>
        <v>14579</v>
      </c>
      <c r="E90" s="41">
        <v>12250.0</v>
      </c>
      <c r="F90" s="60"/>
      <c r="G90" s="41">
        <v>2329.0</v>
      </c>
      <c r="H90" s="58">
        <v>3969000.0</v>
      </c>
    </row>
    <row r="91">
      <c r="A91" s="58">
        <v>1951.0</v>
      </c>
      <c r="B91" s="59">
        <f t="shared" si="4"/>
        <v>18.23292015</v>
      </c>
      <c r="C91" s="59">
        <f t="shared" si="5"/>
        <v>62.37672584</v>
      </c>
      <c r="D91" s="41">
        <f t="shared" si="6"/>
        <v>13876</v>
      </c>
      <c r="E91" s="41">
        <v>11346.0</v>
      </c>
      <c r="F91" s="60"/>
      <c r="G91" s="41">
        <v>2530.0</v>
      </c>
      <c r="H91" s="58">
        <v>4056000.0</v>
      </c>
    </row>
    <row r="92">
      <c r="A92" s="58">
        <v>1952.0</v>
      </c>
      <c r="B92" s="59">
        <f t="shared" si="4"/>
        <v>14.02851699</v>
      </c>
      <c r="C92" s="59">
        <f t="shared" si="5"/>
        <v>51.0399235</v>
      </c>
      <c r="D92" s="41">
        <f t="shared" si="6"/>
        <v>15219</v>
      </c>
      <c r="E92" s="41">
        <v>13084.0</v>
      </c>
      <c r="F92" s="60"/>
      <c r="G92" s="41">
        <v>2135.0</v>
      </c>
      <c r="H92" s="58">
        <v>4183000.0</v>
      </c>
    </row>
    <row r="93">
      <c r="A93" s="58">
        <v>1953.0</v>
      </c>
      <c r="B93" s="59">
        <f t="shared" si="4"/>
        <v>10.93804084</v>
      </c>
      <c r="C93" s="59">
        <f t="shared" si="5"/>
        <v>44.28871759</v>
      </c>
      <c r="D93" s="41">
        <f t="shared" si="6"/>
        <v>17334</v>
      </c>
      <c r="E93" s="41">
        <v>15438.0</v>
      </c>
      <c r="F93" s="60"/>
      <c r="G93" s="41">
        <v>1896.0</v>
      </c>
      <c r="H93" s="58">
        <v>4281000.0</v>
      </c>
    </row>
    <row r="94">
      <c r="A94" s="58">
        <v>1954.0</v>
      </c>
      <c r="B94" s="59">
        <f t="shared" si="4"/>
        <v>12.8399747</v>
      </c>
      <c r="C94" s="59">
        <f t="shared" si="5"/>
        <v>55.33848251</v>
      </c>
      <c r="D94" s="41">
        <f t="shared" si="6"/>
        <v>18972</v>
      </c>
      <c r="E94" s="41">
        <v>16536.0</v>
      </c>
      <c r="F94" s="60"/>
      <c r="G94" s="41">
        <v>2436.0</v>
      </c>
      <c r="H94" s="58">
        <v>4402000.0</v>
      </c>
    </row>
    <row r="95">
      <c r="A95" s="58">
        <v>1955.0</v>
      </c>
      <c r="B95" s="59">
        <f t="shared" si="4"/>
        <v>10.50851041</v>
      </c>
      <c r="C95" s="59">
        <f t="shared" si="5"/>
        <v>43.89489954</v>
      </c>
      <c r="D95" s="41">
        <f t="shared" si="6"/>
        <v>18918</v>
      </c>
      <c r="E95" s="41">
        <v>16930.0</v>
      </c>
      <c r="F95" s="60"/>
      <c r="G95" s="41">
        <v>1988.0</v>
      </c>
      <c r="H95" s="58">
        <v>4529000.0</v>
      </c>
    </row>
    <row r="96">
      <c r="A96" s="58">
        <v>1956.0</v>
      </c>
      <c r="B96" s="59">
        <f t="shared" si="4"/>
        <v>9.321397632</v>
      </c>
      <c r="C96" s="59">
        <f t="shared" si="5"/>
        <v>34.77698772</v>
      </c>
      <c r="D96" s="41">
        <f t="shared" si="6"/>
        <v>17315</v>
      </c>
      <c r="E96" s="41">
        <v>15701.0</v>
      </c>
      <c r="F96" s="60"/>
      <c r="G96" s="41">
        <v>1614.0</v>
      </c>
      <c r="H96" s="58">
        <v>4641000.0</v>
      </c>
    </row>
    <row r="97">
      <c r="A97" s="58">
        <v>1957.0</v>
      </c>
      <c r="B97" s="59">
        <f t="shared" si="4"/>
        <v>8.886389201</v>
      </c>
      <c r="C97" s="59">
        <f t="shared" si="5"/>
        <v>37.96489762</v>
      </c>
      <c r="D97" s="41">
        <f t="shared" si="6"/>
        <v>20447</v>
      </c>
      <c r="E97" s="41">
        <v>18630.0</v>
      </c>
      <c r="F97" s="60"/>
      <c r="G97" s="41">
        <v>1817.0</v>
      </c>
      <c r="H97" s="58">
        <v>4786000.0</v>
      </c>
    </row>
    <row r="98">
      <c r="A98" s="58">
        <v>1958.0</v>
      </c>
      <c r="B98" s="59">
        <f t="shared" si="4"/>
        <v>9.239824786</v>
      </c>
      <c r="C98" s="59">
        <f t="shared" si="5"/>
        <v>41.20040692</v>
      </c>
      <c r="D98" s="41">
        <f t="shared" si="6"/>
        <v>21916</v>
      </c>
      <c r="E98" s="41">
        <v>19891.0</v>
      </c>
      <c r="F98" s="60"/>
      <c r="G98" s="41">
        <v>2025.0</v>
      </c>
      <c r="H98" s="58">
        <v>4915000.0</v>
      </c>
    </row>
    <row r="99">
      <c r="A99" s="58">
        <v>1959.0</v>
      </c>
      <c r="B99" s="59">
        <f t="shared" si="4"/>
        <v>8.926092991</v>
      </c>
      <c r="C99" s="59">
        <f t="shared" si="5"/>
        <v>40.87388282</v>
      </c>
      <c r="D99" s="41">
        <f t="shared" si="6"/>
        <v>23056</v>
      </c>
      <c r="E99" s="41">
        <v>20998.0</v>
      </c>
      <c r="F99" s="60"/>
      <c r="G99" s="41">
        <v>2058.0</v>
      </c>
      <c r="H99" s="58">
        <v>5035000.0</v>
      </c>
    </row>
    <row r="100">
      <c r="A100" s="58">
        <v>1960.0</v>
      </c>
      <c r="B100" s="59">
        <f t="shared" si="4"/>
        <v>8.419985901</v>
      </c>
      <c r="C100" s="59">
        <f t="shared" si="5"/>
        <v>37.0923913</v>
      </c>
      <c r="D100" s="41">
        <f t="shared" si="6"/>
        <v>22696</v>
      </c>
      <c r="E100" s="41">
        <v>20785.0</v>
      </c>
      <c r="F100" s="60"/>
      <c r="G100" s="41">
        <v>1911.0</v>
      </c>
      <c r="H100" s="58">
        <v>5152000.0</v>
      </c>
    </row>
    <row r="101">
      <c r="A101" s="58">
        <v>1961.0</v>
      </c>
      <c r="B101" s="59">
        <f t="shared" si="4"/>
        <v>8.561696857</v>
      </c>
      <c r="C101" s="59">
        <f t="shared" si="5"/>
        <v>41.98936978</v>
      </c>
      <c r="D101" s="41">
        <f t="shared" si="6"/>
        <v>25836</v>
      </c>
      <c r="E101" s="41">
        <v>23624.0</v>
      </c>
      <c r="F101" s="60"/>
      <c r="G101" s="41">
        <v>2212.0</v>
      </c>
      <c r="H101" s="58">
        <v>5268000.0</v>
      </c>
    </row>
    <row r="102">
      <c r="A102" s="58">
        <v>1962.0</v>
      </c>
      <c r="B102" s="59">
        <f t="shared" si="4"/>
        <v>7.726763718</v>
      </c>
      <c r="C102" s="59">
        <f t="shared" si="5"/>
        <v>37.18639658</v>
      </c>
      <c r="D102" s="41">
        <f t="shared" si="6"/>
        <v>25897</v>
      </c>
      <c r="E102" s="41">
        <v>23896.0</v>
      </c>
      <c r="F102" s="60"/>
      <c r="G102" s="41">
        <v>2001.0</v>
      </c>
      <c r="H102" s="58">
        <v>5381000.0</v>
      </c>
    </row>
    <row r="103">
      <c r="A103" s="58">
        <v>1963.0</v>
      </c>
      <c r="B103" s="59">
        <f t="shared" si="4"/>
        <v>7.759690747</v>
      </c>
      <c r="C103" s="59">
        <f t="shared" si="5"/>
        <v>39.86154126</v>
      </c>
      <c r="D103" s="41">
        <f t="shared" si="6"/>
        <v>28197</v>
      </c>
      <c r="E103" s="41">
        <v>26009.0</v>
      </c>
      <c r="F103" s="60"/>
      <c r="G103" s="41">
        <v>2188.0</v>
      </c>
      <c r="H103" s="58">
        <v>5489000.0</v>
      </c>
    </row>
    <row r="104">
      <c r="A104" s="58">
        <v>1964.0</v>
      </c>
      <c r="B104" s="59">
        <f t="shared" si="4"/>
        <v>7.656389708</v>
      </c>
      <c r="C104" s="59">
        <f t="shared" si="5"/>
        <v>41.33738602</v>
      </c>
      <c r="D104" s="41">
        <f t="shared" si="6"/>
        <v>30197</v>
      </c>
      <c r="E104" s="41">
        <v>27885.0</v>
      </c>
      <c r="F104" s="60"/>
      <c r="G104" s="41">
        <v>2312.0</v>
      </c>
      <c r="H104" s="58">
        <v>5593000.0</v>
      </c>
    </row>
    <row r="105">
      <c r="A105" s="58">
        <v>1965.0</v>
      </c>
      <c r="B105" s="59">
        <f t="shared" si="4"/>
        <v>7.020210186</v>
      </c>
      <c r="C105" s="59">
        <f t="shared" si="5"/>
        <v>38.12785388</v>
      </c>
      <c r="D105" s="41">
        <f t="shared" si="6"/>
        <v>30925</v>
      </c>
      <c r="E105" s="41">
        <v>28754.0</v>
      </c>
      <c r="F105" s="60"/>
      <c r="G105" s="41">
        <v>2171.0</v>
      </c>
      <c r="H105" s="58">
        <v>5694000.0</v>
      </c>
    </row>
    <row r="106">
      <c r="A106" s="58">
        <v>1966.0</v>
      </c>
      <c r="B106" s="59">
        <f t="shared" si="4"/>
        <v>8.131531991</v>
      </c>
      <c r="C106" s="59">
        <f t="shared" si="5"/>
        <v>44.09884223</v>
      </c>
      <c r="D106" s="41">
        <f t="shared" si="6"/>
        <v>31384</v>
      </c>
      <c r="E106" s="41">
        <v>28832.0</v>
      </c>
      <c r="F106" s="60"/>
      <c r="G106" s="41">
        <v>2552.0</v>
      </c>
      <c r="H106" s="58">
        <v>5787000.0</v>
      </c>
    </row>
    <row r="107">
      <c r="A107" s="58">
        <v>1967.0</v>
      </c>
      <c r="B107" s="59">
        <f t="shared" si="4"/>
        <v>6.380695307</v>
      </c>
      <c r="C107" s="59">
        <f t="shared" si="5"/>
        <v>33.4241908</v>
      </c>
      <c r="D107" s="41">
        <f t="shared" si="6"/>
        <v>30749</v>
      </c>
      <c r="E107" s="41">
        <v>28787.0</v>
      </c>
      <c r="F107" s="60"/>
      <c r="G107" s="41">
        <v>1962.0</v>
      </c>
      <c r="H107" s="58">
        <v>5870000.0</v>
      </c>
    </row>
    <row r="108">
      <c r="A108" s="58">
        <v>1968.0</v>
      </c>
      <c r="B108" s="59">
        <f t="shared" si="4"/>
        <v>8.275072697</v>
      </c>
      <c r="C108" s="59">
        <f t="shared" si="5"/>
        <v>45.10200641</v>
      </c>
      <c r="D108" s="41">
        <f t="shared" si="6"/>
        <v>32326</v>
      </c>
      <c r="E108" s="41">
        <v>29651.0</v>
      </c>
      <c r="F108" s="60"/>
      <c r="G108" s="41">
        <v>2675.0</v>
      </c>
      <c r="H108" s="58">
        <v>5931000.0</v>
      </c>
    </row>
    <row r="109">
      <c r="A109" s="58">
        <v>1969.0</v>
      </c>
      <c r="B109" s="59"/>
      <c r="C109" s="59"/>
      <c r="D109" s="41"/>
      <c r="E109" s="41">
        <v>30550.0</v>
      </c>
      <c r="F109" s="60"/>
      <c r="G109" s="41">
        <v>3534.0</v>
      </c>
      <c r="H109" s="58">
        <v>5987000.0</v>
      </c>
    </row>
    <row r="110">
      <c r="A110" s="58">
        <v>1970.0</v>
      </c>
      <c r="B110" s="59"/>
      <c r="C110" s="59"/>
      <c r="D110" s="41"/>
      <c r="E110" s="41">
        <v>36054.0</v>
      </c>
      <c r="F110" s="60"/>
      <c r="G110" s="41">
        <v>3567.0</v>
      </c>
      <c r="H110" s="58">
        <v>6015000.0</v>
      </c>
    </row>
    <row r="111">
      <c r="A111" s="58">
        <v>1971.0</v>
      </c>
      <c r="B111" s="59"/>
      <c r="C111" s="59"/>
      <c r="D111" s="41"/>
      <c r="E111" s="41">
        <v>34896.0</v>
      </c>
      <c r="F111" s="60"/>
      <c r="G111" s="41">
        <v>2747.0</v>
      </c>
      <c r="H111" s="58">
        <v>6137300.0</v>
      </c>
    </row>
    <row r="112">
      <c r="A112" s="58">
        <v>1972.0</v>
      </c>
      <c r="B112" s="59"/>
      <c r="C112" s="59"/>
      <c r="D112" s="41"/>
      <c r="E112" s="45"/>
      <c r="F112" s="63"/>
      <c r="G112" s="45"/>
      <c r="H112" s="58">
        <v>6174200.0</v>
      </c>
    </row>
    <row r="113">
      <c r="A113" s="58">
        <v>1973.0</v>
      </c>
      <c r="B113" s="59"/>
      <c r="C113" s="59"/>
      <c r="D113" s="41"/>
      <c r="E113" s="41"/>
      <c r="F113" s="60"/>
      <c r="G113" s="41"/>
      <c r="H113" s="58">
        <v>6213100.0</v>
      </c>
    </row>
    <row r="114">
      <c r="A114" s="58">
        <v>1974.0</v>
      </c>
      <c r="B114" s="59">
        <f t="shared" ref="B114:B123" si="7">G114/D114*100</f>
        <v>5.664722889</v>
      </c>
      <c r="C114" s="59">
        <f t="shared" ref="C114:C123" si="8">G114/H114*100000</f>
        <v>18.44111923</v>
      </c>
      <c r="D114" s="41">
        <f t="shared" ref="D114:D123" si="9">E114+G114</f>
        <v>20407</v>
      </c>
      <c r="E114" s="41">
        <v>19251.0</v>
      </c>
      <c r="F114" s="60"/>
      <c r="G114" s="41">
        <v>1156.0</v>
      </c>
      <c r="H114" s="58">
        <v>6268600.0</v>
      </c>
    </row>
    <row r="115">
      <c r="A115" s="58">
        <v>1975.0</v>
      </c>
      <c r="B115" s="59">
        <f t="shared" si="7"/>
        <v>5.262280043</v>
      </c>
      <c r="C115" s="59">
        <f t="shared" si="8"/>
        <v>19.93586402</v>
      </c>
      <c r="D115" s="41">
        <f t="shared" si="9"/>
        <v>23982</v>
      </c>
      <c r="E115" s="41">
        <v>22720.0</v>
      </c>
      <c r="F115" s="60"/>
      <c r="G115" s="41">
        <v>1262.0</v>
      </c>
      <c r="H115" s="58">
        <v>6330300.0</v>
      </c>
    </row>
    <row r="116">
      <c r="A116" s="58">
        <v>1976.0</v>
      </c>
      <c r="B116" s="59">
        <f t="shared" si="7"/>
        <v>5.330776606</v>
      </c>
      <c r="C116" s="59">
        <f t="shared" si="8"/>
        <v>21.72961481</v>
      </c>
      <c r="D116" s="41">
        <f t="shared" si="9"/>
        <v>26075</v>
      </c>
      <c r="E116" s="41">
        <v>24685.0</v>
      </c>
      <c r="F116" s="60"/>
      <c r="G116" s="41">
        <v>1390.0</v>
      </c>
      <c r="H116" s="58">
        <v>6396800.0</v>
      </c>
    </row>
    <row r="117">
      <c r="A117" s="58">
        <v>1977.0</v>
      </c>
      <c r="B117" s="59">
        <f t="shared" si="7"/>
        <v>5.356823786</v>
      </c>
      <c r="C117" s="59">
        <f t="shared" si="8"/>
        <v>23.30136326</v>
      </c>
      <c r="D117" s="41">
        <f t="shared" si="9"/>
        <v>27983</v>
      </c>
      <c r="E117" s="41">
        <v>26484.0</v>
      </c>
      <c r="F117" s="60"/>
      <c r="G117" s="41">
        <v>1499.0</v>
      </c>
      <c r="H117" s="58">
        <v>6433100.0</v>
      </c>
    </row>
    <row r="118">
      <c r="A118" s="58">
        <v>1978.0</v>
      </c>
      <c r="B118" s="59">
        <f t="shared" si="7"/>
        <v>5.633505644</v>
      </c>
      <c r="C118" s="59">
        <f t="shared" si="8"/>
        <v>24.8738452</v>
      </c>
      <c r="D118" s="41">
        <f t="shared" si="9"/>
        <v>28437</v>
      </c>
      <c r="E118" s="41">
        <v>26835.0</v>
      </c>
      <c r="F118" s="60"/>
      <c r="G118" s="41">
        <v>1602.0</v>
      </c>
      <c r="H118" s="58">
        <v>6440500.0</v>
      </c>
    </row>
    <row r="119">
      <c r="A119" s="58">
        <v>1979.0</v>
      </c>
      <c r="B119" s="59">
        <f t="shared" si="7"/>
        <v>5.653417905</v>
      </c>
      <c r="C119" s="59">
        <f t="shared" si="8"/>
        <v>25.36343953</v>
      </c>
      <c r="D119" s="41">
        <f t="shared" si="9"/>
        <v>29009</v>
      </c>
      <c r="E119" s="41">
        <v>27369.0</v>
      </c>
      <c r="F119" s="60"/>
      <c r="G119" s="41">
        <v>1640.0</v>
      </c>
      <c r="H119" s="58">
        <v>6466000.0</v>
      </c>
    </row>
    <row r="120">
      <c r="A120" s="58">
        <v>1980.0</v>
      </c>
      <c r="B120" s="59">
        <f t="shared" si="7"/>
        <v>6.087968789</v>
      </c>
      <c r="C120" s="59">
        <f t="shared" si="8"/>
        <v>29.74177682</v>
      </c>
      <c r="D120" s="41">
        <f t="shared" si="9"/>
        <v>31784</v>
      </c>
      <c r="E120" s="41">
        <v>29849.0</v>
      </c>
      <c r="F120" s="60"/>
      <c r="G120" s="41">
        <v>1935.0</v>
      </c>
      <c r="H120" s="58">
        <v>6506000.0</v>
      </c>
    </row>
    <row r="121">
      <c r="A121" s="58">
        <v>1981.0</v>
      </c>
      <c r="B121" s="59">
        <f t="shared" si="7"/>
        <v>5.709570957</v>
      </c>
      <c r="C121" s="59">
        <f t="shared" si="8"/>
        <v>29.06586022</v>
      </c>
      <c r="D121" s="41">
        <f t="shared" si="9"/>
        <v>33330</v>
      </c>
      <c r="E121" s="41">
        <v>31427.0</v>
      </c>
      <c r="F121" s="60"/>
      <c r="G121" s="41">
        <v>1903.0</v>
      </c>
      <c r="H121" s="58">
        <v>6547200.0</v>
      </c>
    </row>
    <row r="122">
      <c r="A122" s="58">
        <v>1982.0</v>
      </c>
      <c r="B122" s="59">
        <f t="shared" si="7"/>
        <v>5.916512591</v>
      </c>
      <c r="C122" s="59">
        <f t="shared" si="8"/>
        <v>34.52572714</v>
      </c>
      <c r="D122" s="41">
        <f t="shared" si="9"/>
        <v>38401</v>
      </c>
      <c r="E122" s="41">
        <v>36129.0</v>
      </c>
      <c r="F122" s="60"/>
      <c r="G122" s="41">
        <v>2272.0</v>
      </c>
      <c r="H122" s="58">
        <v>6580600.0</v>
      </c>
    </row>
    <row r="123">
      <c r="A123" s="58">
        <v>1983.0</v>
      </c>
      <c r="B123" s="59">
        <f t="shared" si="7"/>
        <v>5.82537155</v>
      </c>
      <c r="C123" s="59">
        <f t="shared" si="8"/>
        <v>33.24246555</v>
      </c>
      <c r="D123" s="41">
        <f t="shared" si="9"/>
        <v>37680</v>
      </c>
      <c r="E123" s="41">
        <v>35485.0</v>
      </c>
      <c r="F123" s="60"/>
      <c r="G123" s="41">
        <v>2195.0</v>
      </c>
      <c r="H123" s="58">
        <v>6603000.0</v>
      </c>
    </row>
    <row r="124">
      <c r="A124" s="58">
        <v>1984.0</v>
      </c>
      <c r="B124" s="59"/>
      <c r="C124" s="59"/>
      <c r="D124" s="41"/>
      <c r="E124" s="41"/>
      <c r="F124" s="60"/>
      <c r="G124" s="41"/>
      <c r="H124" s="58">
        <v>6631000.0</v>
      </c>
    </row>
    <row r="125">
      <c r="A125" s="58">
        <v>1985.0</v>
      </c>
      <c r="B125" s="59"/>
      <c r="C125" s="59"/>
      <c r="D125" s="41"/>
      <c r="E125" s="41"/>
      <c r="F125" s="60"/>
      <c r="G125" s="41"/>
      <c r="H125" s="58">
        <v>6665800.0</v>
      </c>
    </row>
    <row r="126">
      <c r="A126" s="58">
        <v>1986.0</v>
      </c>
      <c r="B126" s="59"/>
      <c r="C126" s="59"/>
      <c r="D126" s="41"/>
      <c r="E126" s="41"/>
      <c r="F126" s="60"/>
      <c r="G126" s="41"/>
      <c r="H126" s="58">
        <v>6708200.0</v>
      </c>
    </row>
    <row r="127">
      <c r="A127" s="58">
        <v>1987.0</v>
      </c>
      <c r="B127" s="59"/>
      <c r="C127" s="59"/>
      <c r="D127" s="41"/>
      <c r="E127" s="41"/>
      <c r="F127" s="60"/>
      <c r="G127" s="41"/>
      <c r="H127" s="58">
        <v>6782000.0</v>
      </c>
    </row>
    <row r="128">
      <c r="A128" s="58">
        <v>1988.0</v>
      </c>
      <c r="B128" s="59"/>
      <c r="C128" s="59"/>
      <c r="D128" s="41"/>
      <c r="E128" s="41"/>
      <c r="F128" s="60"/>
      <c r="G128" s="41"/>
      <c r="H128" s="58">
        <v>6837100.0</v>
      </c>
    </row>
    <row r="129">
      <c r="A129" s="58">
        <v>1989.0</v>
      </c>
      <c r="B129" s="59"/>
      <c r="C129" s="59"/>
      <c r="D129" s="41"/>
      <c r="E129" s="41"/>
      <c r="F129" s="60"/>
      <c r="G129" s="41"/>
      <c r="H129" s="58">
        <v>6925100.0</v>
      </c>
    </row>
    <row r="130">
      <c r="A130" s="58">
        <v>1990.0</v>
      </c>
      <c r="B130" s="59"/>
      <c r="C130" s="59"/>
      <c r="D130" s="41"/>
      <c r="E130" s="41"/>
      <c r="F130" s="60"/>
      <c r="G130" s="41"/>
      <c r="H130" s="58">
        <v>6997000.0</v>
      </c>
    </row>
    <row r="131">
      <c r="A131" s="58">
        <v>1991.0</v>
      </c>
      <c r="B131" s="59"/>
      <c r="C131" s="59"/>
      <c r="D131" s="41"/>
      <c r="E131" s="41"/>
      <c r="F131" s="60"/>
      <c r="G131" s="41"/>
      <c r="H131" s="58">
        <v>7067400.0</v>
      </c>
    </row>
    <row r="132">
      <c r="A132" s="58">
        <v>1992.0</v>
      </c>
      <c r="B132" s="59"/>
      <c r="C132" s="59"/>
      <c r="D132" s="41"/>
      <c r="E132" s="41"/>
      <c r="F132" s="60"/>
      <c r="G132" s="41"/>
      <c r="H132" s="58">
        <v>7110000.0</v>
      </c>
    </row>
    <row r="133">
      <c r="A133" s="58">
        <v>1993.0</v>
      </c>
      <c r="B133" s="59">
        <f>G133/D133*100</f>
        <v>6.964615895</v>
      </c>
      <c r="C133" s="59">
        <f>G133/H133*100000</f>
        <v>61.58038147</v>
      </c>
      <c r="D133" s="41">
        <f>E133+G133</f>
        <v>63277</v>
      </c>
      <c r="E133" s="41">
        <v>58870.0</v>
      </c>
      <c r="F133" s="60"/>
      <c r="G133" s="41">
        <v>4407.0</v>
      </c>
      <c r="H133" s="58">
        <v>7156500.0</v>
      </c>
    </row>
    <row r="134">
      <c r="A134" s="58">
        <v>1994.0</v>
      </c>
      <c r="B134" s="59"/>
      <c r="C134" s="59"/>
      <c r="D134" s="41"/>
      <c r="E134" s="41"/>
      <c r="F134" s="60"/>
      <c r="G134" s="41"/>
      <c r="H134" s="58">
        <v>7192400.0</v>
      </c>
    </row>
    <row r="135">
      <c r="A135" s="58">
        <v>1995.0</v>
      </c>
      <c r="B135" s="59">
        <f t="shared" ref="B135:B163" si="10">G135/D135*100</f>
        <v>7.599801076</v>
      </c>
      <c r="C135" s="59">
        <f t="shared" ref="C135:C163" si="11">G135/H135*100000</f>
        <v>69.85538564</v>
      </c>
      <c r="D135" s="41">
        <f t="shared" ref="D135:D163" si="12">E135+G135</f>
        <v>66357</v>
      </c>
      <c r="E135" s="41">
        <v>61314.0</v>
      </c>
      <c r="F135" s="60"/>
      <c r="G135" s="41">
        <v>5043.0</v>
      </c>
      <c r="H135" s="58">
        <v>7219200.0</v>
      </c>
    </row>
    <row r="136">
      <c r="A136" s="58">
        <v>1996.0</v>
      </c>
      <c r="B136" s="59">
        <f t="shared" si="10"/>
        <v>7.957409755</v>
      </c>
      <c r="C136" s="59">
        <f t="shared" si="11"/>
        <v>71.87901034</v>
      </c>
      <c r="D136" s="41">
        <f t="shared" si="12"/>
        <v>65461</v>
      </c>
      <c r="E136" s="41">
        <v>60252.0</v>
      </c>
      <c r="F136" s="60"/>
      <c r="G136" s="41">
        <v>5209.0</v>
      </c>
      <c r="H136" s="58">
        <v>7246900.0</v>
      </c>
    </row>
    <row r="137">
      <c r="A137" s="58">
        <v>1997.0</v>
      </c>
      <c r="B137" s="59">
        <f t="shared" si="10"/>
        <v>7.74311344</v>
      </c>
      <c r="C137" s="59">
        <f t="shared" si="11"/>
        <v>67.04148682</v>
      </c>
      <c r="D137" s="41">
        <f t="shared" si="12"/>
        <v>62985</v>
      </c>
      <c r="E137" s="41">
        <v>58108.0</v>
      </c>
      <c r="F137" s="60"/>
      <c r="G137" s="41">
        <v>4877.0</v>
      </c>
      <c r="H137" s="58">
        <v>7274600.0</v>
      </c>
    </row>
    <row r="138">
      <c r="A138" s="58">
        <v>1998.0</v>
      </c>
      <c r="B138" s="59">
        <f t="shared" si="10"/>
        <v>8.131123363</v>
      </c>
      <c r="C138" s="59">
        <f t="shared" si="11"/>
        <v>63.47400595</v>
      </c>
      <c r="D138" s="41">
        <f t="shared" si="12"/>
        <v>56954</v>
      </c>
      <c r="E138" s="41">
        <v>52323.0</v>
      </c>
      <c r="F138" s="60"/>
      <c r="G138" s="41">
        <v>4631.0</v>
      </c>
      <c r="H138" s="58">
        <v>7295900.0</v>
      </c>
    </row>
    <row r="139">
      <c r="A139" s="58">
        <v>1999.0</v>
      </c>
      <c r="B139" s="59">
        <f t="shared" si="10"/>
        <v>8.381032717</v>
      </c>
      <c r="C139" s="59">
        <f t="shared" si="11"/>
        <v>56.98250789</v>
      </c>
      <c r="D139" s="41">
        <f t="shared" si="12"/>
        <v>49791</v>
      </c>
      <c r="E139" s="41">
        <v>45618.0</v>
      </c>
      <c r="F139" s="60"/>
      <c r="G139" s="41">
        <v>4173.0</v>
      </c>
      <c r="H139" s="58">
        <v>7323300.0</v>
      </c>
    </row>
    <row r="140">
      <c r="A140" s="58">
        <v>2000.0</v>
      </c>
      <c r="B140" s="59">
        <f t="shared" si="10"/>
        <v>8.84198762</v>
      </c>
      <c r="C140" s="59">
        <f t="shared" si="11"/>
        <v>55.91953242</v>
      </c>
      <c r="D140" s="41">
        <f t="shared" si="12"/>
        <v>46528</v>
      </c>
      <c r="E140" s="41">
        <v>42414.0</v>
      </c>
      <c r="F140" s="60"/>
      <c r="G140" s="41">
        <v>4114.0</v>
      </c>
      <c r="H140" s="58">
        <v>7357000.0</v>
      </c>
    </row>
    <row r="141">
      <c r="A141" s="58">
        <v>2001.0</v>
      </c>
      <c r="B141" s="59">
        <f t="shared" si="10"/>
        <v>8.838332081</v>
      </c>
      <c r="C141" s="59">
        <f t="shared" si="11"/>
        <v>52.47147261</v>
      </c>
      <c r="D141" s="41">
        <f t="shared" si="12"/>
        <v>43911</v>
      </c>
      <c r="E141" s="41">
        <v>40030.0</v>
      </c>
      <c r="F141" s="60"/>
      <c r="G141" s="41">
        <v>3881.0</v>
      </c>
      <c r="H141" s="58">
        <v>7396400.0</v>
      </c>
    </row>
    <row r="142">
      <c r="A142" s="58">
        <v>2002.0</v>
      </c>
      <c r="B142" s="59">
        <f t="shared" si="10"/>
        <v>8.821621138</v>
      </c>
      <c r="C142" s="59">
        <f t="shared" si="11"/>
        <v>52.98662904</v>
      </c>
      <c r="D142" s="41">
        <f t="shared" si="12"/>
        <v>44697</v>
      </c>
      <c r="E142" s="41">
        <v>40754.0</v>
      </c>
      <c r="F142" s="60"/>
      <c r="G142" s="41">
        <v>3943.0</v>
      </c>
      <c r="H142" s="58">
        <v>7441500.0</v>
      </c>
    </row>
    <row r="143">
      <c r="A143" s="58">
        <v>2003.0</v>
      </c>
      <c r="B143" s="59">
        <f t="shared" si="10"/>
        <v>9.092386258</v>
      </c>
      <c r="C143" s="59">
        <f t="shared" si="11"/>
        <v>52.32783381</v>
      </c>
      <c r="D143" s="41">
        <f t="shared" si="12"/>
        <v>43080</v>
      </c>
      <c r="E143" s="41">
        <v>39163.0</v>
      </c>
      <c r="F143" s="60"/>
      <c r="G143" s="41">
        <v>3917.0</v>
      </c>
      <c r="H143" s="58">
        <v>7485500.0</v>
      </c>
    </row>
    <row r="144">
      <c r="A144" s="58">
        <v>2004.0</v>
      </c>
      <c r="B144" s="59">
        <f t="shared" si="10"/>
        <v>9.259304936</v>
      </c>
      <c r="C144" s="59">
        <f t="shared" si="11"/>
        <v>49.8188526</v>
      </c>
      <c r="D144" s="41">
        <f t="shared" si="12"/>
        <v>40543</v>
      </c>
      <c r="E144" s="41">
        <v>36789.0</v>
      </c>
      <c r="F144" s="60"/>
      <c r="G144" s="41">
        <v>3754.0</v>
      </c>
      <c r="H144" s="58">
        <v>7535300.0</v>
      </c>
    </row>
    <row r="145">
      <c r="A145" s="58">
        <v>2005.0</v>
      </c>
      <c r="B145" s="59">
        <f t="shared" si="10"/>
        <v>9.561128527</v>
      </c>
      <c r="C145" s="59">
        <f t="shared" si="11"/>
        <v>49.08193953</v>
      </c>
      <c r="D145" s="41">
        <f t="shared" si="12"/>
        <v>38918</v>
      </c>
      <c r="E145" s="41">
        <v>35197.0</v>
      </c>
      <c r="F145" s="60"/>
      <c r="G145" s="41">
        <v>3721.0</v>
      </c>
      <c r="H145" s="58">
        <v>7581200.0</v>
      </c>
    </row>
    <row r="146">
      <c r="A146" s="58">
        <v>2006.0</v>
      </c>
      <c r="B146" s="59">
        <f t="shared" si="10"/>
        <v>9.430265667</v>
      </c>
      <c r="C146" s="59">
        <f t="shared" si="11"/>
        <v>47.30145835</v>
      </c>
      <c r="D146" s="41">
        <f t="shared" si="12"/>
        <v>38281</v>
      </c>
      <c r="E146" s="41">
        <v>34671.0</v>
      </c>
      <c r="F146" s="60"/>
      <c r="G146" s="41">
        <v>3610.0</v>
      </c>
      <c r="H146" s="58">
        <v>7631900.0</v>
      </c>
    </row>
    <row r="147">
      <c r="A147" s="58">
        <v>2007.0</v>
      </c>
      <c r="B147" s="59">
        <f t="shared" si="10"/>
        <v>9.97039998</v>
      </c>
      <c r="C147" s="59">
        <f t="shared" si="11"/>
        <v>51.23038725</v>
      </c>
      <c r="D147" s="41">
        <f t="shared" si="12"/>
        <v>39527</v>
      </c>
      <c r="E147" s="41">
        <v>35586.0</v>
      </c>
      <c r="F147" s="60"/>
      <c r="G147" s="41">
        <v>3941.0</v>
      </c>
      <c r="H147" s="58">
        <v>7692700.0</v>
      </c>
    </row>
    <row r="148">
      <c r="A148" s="58">
        <v>2008.0</v>
      </c>
      <c r="B148" s="59">
        <f t="shared" si="10"/>
        <v>9.900019604</v>
      </c>
      <c r="C148" s="59">
        <f t="shared" si="11"/>
        <v>52.05179411</v>
      </c>
      <c r="D148" s="41">
        <f t="shared" si="12"/>
        <v>40808</v>
      </c>
      <c r="E148" s="41">
        <v>36768.0</v>
      </c>
      <c r="F148" s="60"/>
      <c r="G148" s="41">
        <v>4040.0</v>
      </c>
      <c r="H148" s="58">
        <v>7761500.0</v>
      </c>
    </row>
    <row r="149">
      <c r="A149" s="58">
        <v>2009.0</v>
      </c>
      <c r="B149" s="59">
        <f t="shared" si="10"/>
        <v>9.532557158</v>
      </c>
      <c r="C149" s="59">
        <f t="shared" si="11"/>
        <v>48.9577357</v>
      </c>
      <c r="D149" s="41">
        <f t="shared" si="12"/>
        <v>40283</v>
      </c>
      <c r="E149" s="41">
        <v>36443.0</v>
      </c>
      <c r="F149" s="60"/>
      <c r="G149" s="41">
        <v>3840.0</v>
      </c>
      <c r="H149" s="58">
        <v>7843500.0</v>
      </c>
    </row>
    <row r="150">
      <c r="A150" s="58">
        <v>2010.0</v>
      </c>
      <c r="B150" s="59">
        <f t="shared" si="10"/>
        <v>9.491268033</v>
      </c>
      <c r="C150" s="59">
        <f t="shared" si="11"/>
        <v>48.86876687</v>
      </c>
      <c r="D150" s="41">
        <f t="shared" si="12"/>
        <v>40827</v>
      </c>
      <c r="E150" s="41">
        <v>36952.0</v>
      </c>
      <c r="F150" s="60"/>
      <c r="G150" s="41">
        <v>3875.0</v>
      </c>
      <c r="H150" s="58">
        <v>7929400.0</v>
      </c>
    </row>
    <row r="151">
      <c r="A151" s="58">
        <v>2011.0</v>
      </c>
      <c r="B151" s="59">
        <f t="shared" si="10"/>
        <v>9.494182486</v>
      </c>
      <c r="C151" s="59">
        <f t="shared" si="11"/>
        <v>48.42133457</v>
      </c>
      <c r="D151" s="41">
        <f t="shared" si="12"/>
        <v>40825</v>
      </c>
      <c r="E151" s="41">
        <v>36949.0</v>
      </c>
      <c r="F151" s="60"/>
      <c r="G151" s="41">
        <v>3876.0</v>
      </c>
      <c r="H151" s="50">
        <v>8004736.0</v>
      </c>
    </row>
    <row r="152">
      <c r="A152" s="58">
        <v>2012.0</v>
      </c>
      <c r="B152" s="59">
        <f t="shared" si="10"/>
        <v>9.583463077</v>
      </c>
      <c r="C152" s="59">
        <f t="shared" si="11"/>
        <v>49.64172595</v>
      </c>
      <c r="D152" s="41">
        <f t="shared" si="12"/>
        <v>41749</v>
      </c>
      <c r="E152" s="41">
        <v>37748.0</v>
      </c>
      <c r="F152" s="60"/>
      <c r="G152" s="41">
        <v>4001.0</v>
      </c>
      <c r="H152" s="50">
        <v>8059752.0</v>
      </c>
    </row>
    <row r="153">
      <c r="A153" s="58">
        <v>2013.0</v>
      </c>
      <c r="B153" s="59">
        <f t="shared" si="10"/>
        <v>9.80571161</v>
      </c>
      <c r="C153" s="59">
        <f t="shared" si="11"/>
        <v>51.65976575</v>
      </c>
      <c r="D153" s="41">
        <f t="shared" si="12"/>
        <v>42720</v>
      </c>
      <c r="E153" s="41">
        <v>38531.0</v>
      </c>
      <c r="F153" s="60"/>
      <c r="G153" s="41">
        <v>4189.0</v>
      </c>
      <c r="H153" s="50">
        <v>8108825.0</v>
      </c>
    </row>
    <row r="154">
      <c r="A154" s="58">
        <v>2014.0</v>
      </c>
      <c r="B154" s="59">
        <f t="shared" si="10"/>
        <v>10.00665733</v>
      </c>
      <c r="C154" s="59">
        <f t="shared" si="11"/>
        <v>53.50084412</v>
      </c>
      <c r="D154" s="41">
        <f t="shared" si="12"/>
        <v>43561</v>
      </c>
      <c r="E154" s="41">
        <v>39202.0</v>
      </c>
      <c r="F154" s="60"/>
      <c r="G154" s="41">
        <v>4359.0</v>
      </c>
      <c r="H154" s="50">
        <v>8147535.0</v>
      </c>
    </row>
    <row r="155">
      <c r="A155" s="58">
        <v>2015.0</v>
      </c>
      <c r="B155" s="59">
        <f t="shared" si="10"/>
        <v>10.64480077</v>
      </c>
      <c r="C155" s="59">
        <f t="shared" si="11"/>
        <v>57.08349688</v>
      </c>
      <c r="D155" s="41">
        <f t="shared" si="12"/>
        <v>43843</v>
      </c>
      <c r="E155" s="41">
        <v>39176.0</v>
      </c>
      <c r="F155" s="60"/>
      <c r="G155" s="41">
        <v>4667.0</v>
      </c>
      <c r="H155" s="50">
        <v>8175743.0</v>
      </c>
    </row>
    <row r="156">
      <c r="A156" s="58">
        <v>2016.0</v>
      </c>
      <c r="B156" s="59">
        <f t="shared" si="10"/>
        <v>10.93478513</v>
      </c>
      <c r="C156" s="59">
        <f t="shared" si="11"/>
        <v>57.38576707</v>
      </c>
      <c r="D156" s="41">
        <f t="shared" si="12"/>
        <v>43165</v>
      </c>
      <c r="E156" s="41">
        <v>38445.0</v>
      </c>
      <c r="F156" s="60"/>
      <c r="G156" s="41">
        <v>4720.0</v>
      </c>
      <c r="H156" s="50">
        <v>8225036.0</v>
      </c>
    </row>
    <row r="157">
      <c r="A157" s="58">
        <v>2017.0</v>
      </c>
      <c r="B157" s="59">
        <f t="shared" si="10"/>
        <v>11.27905645</v>
      </c>
      <c r="C157" s="59">
        <f t="shared" si="11"/>
        <v>59.38863828</v>
      </c>
      <c r="D157" s="41">
        <f t="shared" si="12"/>
        <v>43665</v>
      </c>
      <c r="E157" s="41">
        <v>38740.0</v>
      </c>
      <c r="F157" s="60"/>
      <c r="G157" s="41">
        <v>4925.0</v>
      </c>
      <c r="H157" s="64">
        <v>8292832.0</v>
      </c>
    </row>
    <row r="158">
      <c r="A158" s="58">
        <v>2018.0</v>
      </c>
      <c r="B158" s="59">
        <f t="shared" si="10"/>
        <v>11.64389599</v>
      </c>
      <c r="C158" s="59">
        <f t="shared" si="11"/>
        <v>63.0026335</v>
      </c>
      <c r="D158" s="41">
        <f t="shared" si="12"/>
        <v>45380</v>
      </c>
      <c r="E158" s="41">
        <v>40096.0</v>
      </c>
      <c r="F158" s="60"/>
      <c r="G158" s="41">
        <v>5284.0</v>
      </c>
      <c r="H158" s="64">
        <v>8386951.0</v>
      </c>
    </row>
    <row r="159">
      <c r="A159" s="58">
        <v>2019.0</v>
      </c>
      <c r="B159" s="59">
        <f t="shared" si="10"/>
        <v>11.89724788</v>
      </c>
      <c r="C159" s="59">
        <f t="shared" si="11"/>
        <v>60.43719895</v>
      </c>
      <c r="D159" s="41">
        <f t="shared" si="12"/>
        <v>43094</v>
      </c>
      <c r="E159" s="41">
        <v>37967.0</v>
      </c>
      <c r="F159" s="60"/>
      <c r="G159" s="41">
        <v>5127.0</v>
      </c>
      <c r="H159" s="64">
        <v>8483186.0</v>
      </c>
    </row>
    <row r="160">
      <c r="A160" s="58">
        <v>2020.0</v>
      </c>
      <c r="B160" s="59">
        <f t="shared" si="10"/>
        <v>11.70856669</v>
      </c>
      <c r="C160" s="59">
        <f t="shared" si="11"/>
        <v>54.51933349</v>
      </c>
      <c r="D160" s="41">
        <f t="shared" si="12"/>
        <v>39817</v>
      </c>
      <c r="E160" s="41">
        <v>35155.0</v>
      </c>
      <c r="F160" s="60"/>
      <c r="G160" s="41">
        <v>4662.0</v>
      </c>
      <c r="H160" s="64">
        <v>8551095.0</v>
      </c>
    </row>
    <row r="161">
      <c r="A161" s="58">
        <v>2021.0</v>
      </c>
      <c r="B161" s="59">
        <f t="shared" si="10"/>
        <v>10.8691732</v>
      </c>
      <c r="C161" s="59">
        <f t="shared" si="11"/>
        <v>28.12639261</v>
      </c>
      <c r="D161" s="41">
        <f t="shared" si="12"/>
        <v>22182</v>
      </c>
      <c r="E161" s="41">
        <v>19771.0</v>
      </c>
      <c r="F161" s="60"/>
      <c r="G161" s="41">
        <v>2411.0</v>
      </c>
      <c r="H161" s="64">
        <v>8572020.0</v>
      </c>
    </row>
    <row r="162">
      <c r="A162" s="58">
        <v>2022.0</v>
      </c>
      <c r="B162" s="59">
        <f t="shared" si="10"/>
        <v>11.25407037</v>
      </c>
      <c r="C162" s="59">
        <f t="shared" si="11"/>
        <v>32.67542808</v>
      </c>
      <c r="D162" s="41">
        <f t="shared" si="12"/>
        <v>25182</v>
      </c>
      <c r="E162" s="41">
        <v>22348.0</v>
      </c>
      <c r="F162" s="60"/>
      <c r="G162" s="41">
        <v>2834.0</v>
      </c>
      <c r="H162" s="64">
        <v>8673184.0</v>
      </c>
    </row>
    <row r="163">
      <c r="A163" s="58">
        <v>2023.0</v>
      </c>
      <c r="B163" s="59">
        <f t="shared" si="10"/>
        <v>11.93340795</v>
      </c>
      <c r="C163" s="59">
        <f t="shared" si="11"/>
        <v>38.56229981</v>
      </c>
      <c r="D163" s="41">
        <f t="shared" si="12"/>
        <v>28592</v>
      </c>
      <c r="E163" s="41">
        <v>25180.0</v>
      </c>
      <c r="F163" s="60"/>
      <c r="G163" s="41">
        <v>3412.0</v>
      </c>
      <c r="H163" s="64">
        <v>8848020.0</v>
      </c>
    </row>
    <row r="165">
      <c r="A165" s="65" t="s">
        <v>30</v>
      </c>
      <c r="B165" s="32"/>
      <c r="C165" s="33"/>
    </row>
    <row r="166">
      <c r="A166" s="34" t="s">
        <v>31</v>
      </c>
      <c r="B166" s="32"/>
      <c r="C166" s="33"/>
    </row>
    <row r="167">
      <c r="A167" s="34" t="s">
        <v>32</v>
      </c>
      <c r="B167" s="32"/>
      <c r="C167" s="33"/>
    </row>
    <row r="168">
      <c r="A168" s="34" t="s">
        <v>33</v>
      </c>
      <c r="B168" s="32"/>
      <c r="C168" s="33"/>
    </row>
    <row r="169">
      <c r="A169" s="34" t="s">
        <v>47</v>
      </c>
      <c r="B169" s="32"/>
      <c r="C169" s="33"/>
    </row>
    <row r="170">
      <c r="A170" s="34" t="s">
        <v>35</v>
      </c>
      <c r="B170" s="32"/>
      <c r="C170" s="33"/>
    </row>
    <row r="171">
      <c r="A171" s="34" t="s">
        <v>36</v>
      </c>
      <c r="B171" s="32"/>
      <c r="C171" s="33"/>
    </row>
    <row r="172">
      <c r="A172" s="65" t="s">
        <v>52</v>
      </c>
      <c r="B172" s="32"/>
      <c r="C172" s="33"/>
    </row>
    <row r="173">
      <c r="A173" s="66">
        <v>1.0</v>
      </c>
      <c r="B173" s="34" t="s">
        <v>40</v>
      </c>
      <c r="C173" s="33"/>
    </row>
    <row r="174">
      <c r="A174" s="66">
        <v>2.0</v>
      </c>
      <c r="B174" s="34" t="s">
        <v>41</v>
      </c>
      <c r="C174" s="33"/>
    </row>
    <row r="175">
      <c r="A175" s="66">
        <v>3.0</v>
      </c>
      <c r="B175" s="34" t="s">
        <v>42</v>
      </c>
      <c r="C175" s="33"/>
    </row>
    <row r="176">
      <c r="A176" s="66">
        <v>4.0</v>
      </c>
      <c r="B176" s="34" t="s">
        <v>43</v>
      </c>
      <c r="C176" s="33"/>
    </row>
    <row r="177">
      <c r="A177" s="66">
        <v>5.0</v>
      </c>
      <c r="B177" s="34" t="s">
        <v>53</v>
      </c>
      <c r="C177" s="33"/>
    </row>
    <row r="184">
      <c r="D184" s="53"/>
    </row>
    <row r="185">
      <c r="D185" s="53"/>
    </row>
    <row r="186">
      <c r="D186" s="53"/>
    </row>
    <row r="187">
      <c r="D187" s="53"/>
    </row>
    <row r="188">
      <c r="D188" s="53"/>
    </row>
    <row r="189">
      <c r="D189" s="53"/>
    </row>
    <row r="190">
      <c r="D190" s="53"/>
    </row>
    <row r="191">
      <c r="D191" s="53"/>
    </row>
    <row r="192">
      <c r="D192" s="53"/>
    </row>
    <row r="193">
      <c r="D193" s="53"/>
    </row>
    <row r="194">
      <c r="D194" s="53"/>
    </row>
    <row r="195">
      <c r="D195" s="53"/>
    </row>
    <row r="196">
      <c r="D196" s="53"/>
    </row>
    <row r="197">
      <c r="D197" s="53"/>
    </row>
    <row r="198">
      <c r="D198" s="53"/>
    </row>
    <row r="199">
      <c r="D199" s="54"/>
    </row>
    <row r="200">
      <c r="D200" s="54"/>
    </row>
    <row r="201">
      <c r="D201" s="54"/>
    </row>
    <row r="202">
      <c r="D202" s="53"/>
    </row>
    <row r="203">
      <c r="D203" s="53"/>
    </row>
    <row r="204">
      <c r="D204" s="53"/>
    </row>
    <row r="205">
      <c r="D205" s="53"/>
    </row>
    <row r="206">
      <c r="D206" s="53"/>
    </row>
    <row r="207">
      <c r="D207" s="53"/>
    </row>
    <row r="208">
      <c r="D208" s="53"/>
    </row>
    <row r="209">
      <c r="D209" s="53"/>
    </row>
    <row r="210">
      <c r="D210" s="53"/>
    </row>
    <row r="211">
      <c r="D211" s="53"/>
    </row>
    <row r="212">
      <c r="D212" s="53"/>
    </row>
    <row r="213">
      <c r="D213" s="53"/>
    </row>
    <row r="214">
      <c r="D214" s="53"/>
    </row>
    <row r="215">
      <c r="D215" s="53"/>
    </row>
    <row r="216">
      <c r="D216" s="53"/>
    </row>
    <row r="217">
      <c r="D217" s="53"/>
    </row>
    <row r="218">
      <c r="D218" s="53"/>
    </row>
    <row r="219">
      <c r="D219" s="53"/>
    </row>
    <row r="220">
      <c r="D220" s="53"/>
    </row>
    <row r="221">
      <c r="D221" s="53"/>
    </row>
    <row r="222">
      <c r="D222" s="53"/>
    </row>
    <row r="223">
      <c r="D223" s="53"/>
    </row>
    <row r="224">
      <c r="D224" s="53"/>
    </row>
    <row r="225">
      <c r="D225" s="53"/>
    </row>
    <row r="226">
      <c r="D226" s="53"/>
    </row>
    <row r="227">
      <c r="D227" s="53"/>
    </row>
    <row r="228">
      <c r="D228" s="53"/>
    </row>
    <row r="229">
      <c r="D229" s="53"/>
    </row>
    <row r="230">
      <c r="D230" s="53"/>
    </row>
    <row r="231">
      <c r="D231" s="53"/>
    </row>
    <row r="232">
      <c r="D232" s="53"/>
    </row>
    <row r="233">
      <c r="D233" s="53"/>
    </row>
    <row r="234">
      <c r="D234" s="53"/>
    </row>
    <row r="235">
      <c r="D235" s="53"/>
    </row>
    <row r="236">
      <c r="D236" s="53"/>
    </row>
    <row r="237">
      <c r="D237" s="53"/>
    </row>
    <row r="238">
      <c r="D238" s="53"/>
    </row>
    <row r="239">
      <c r="D239" s="53"/>
    </row>
    <row r="240">
      <c r="D240" s="53"/>
    </row>
    <row r="241">
      <c r="D241" s="67"/>
    </row>
    <row r="242">
      <c r="D242" s="67"/>
    </row>
    <row r="243">
      <c r="D243" s="67"/>
    </row>
    <row r="244">
      <c r="D244" s="67"/>
    </row>
    <row r="245">
      <c r="D245" s="53"/>
    </row>
    <row r="246">
      <c r="D246" s="67"/>
    </row>
    <row r="247">
      <c r="D247" s="53"/>
    </row>
    <row r="248">
      <c r="D248" s="53"/>
    </row>
    <row r="249">
      <c r="D249" s="67"/>
    </row>
    <row r="250">
      <c r="D250" s="67"/>
    </row>
    <row r="251">
      <c r="D251" s="67"/>
    </row>
    <row r="252">
      <c r="D252" s="67"/>
    </row>
    <row r="253">
      <c r="D253" s="67"/>
    </row>
    <row r="254">
      <c r="D254" s="67"/>
    </row>
    <row r="255">
      <c r="D255" s="67"/>
    </row>
    <row r="256">
      <c r="D256" s="67"/>
    </row>
    <row r="257">
      <c r="D257" s="67"/>
    </row>
    <row r="258">
      <c r="D258" s="67"/>
    </row>
    <row r="259">
      <c r="D259" s="53"/>
    </row>
    <row r="260">
      <c r="D260" s="67"/>
    </row>
    <row r="261">
      <c r="D261" s="53"/>
    </row>
    <row r="262">
      <c r="D262" s="53"/>
    </row>
    <row r="263">
      <c r="D263" s="53"/>
    </row>
    <row r="264">
      <c r="D264" s="53"/>
    </row>
    <row r="265">
      <c r="D265" s="53"/>
    </row>
    <row r="266">
      <c r="D266" s="53"/>
    </row>
    <row r="267">
      <c r="D267" s="53"/>
    </row>
    <row r="268">
      <c r="D268" s="53"/>
    </row>
    <row r="269">
      <c r="D269" s="53"/>
    </row>
    <row r="270">
      <c r="D270" s="53"/>
    </row>
    <row r="271">
      <c r="D271" s="53"/>
    </row>
    <row r="272">
      <c r="D272" s="53"/>
    </row>
    <row r="273">
      <c r="D273" s="53"/>
    </row>
    <row r="274">
      <c r="D274" s="53"/>
    </row>
    <row r="275">
      <c r="D275" s="67"/>
    </row>
    <row r="276">
      <c r="D276" s="67"/>
    </row>
    <row r="277">
      <c r="D277" s="67"/>
    </row>
    <row r="278">
      <c r="D278" s="67"/>
    </row>
    <row r="279">
      <c r="D279" s="67"/>
    </row>
    <row r="280">
      <c r="D280" s="67"/>
    </row>
    <row r="281">
      <c r="D281" s="67"/>
    </row>
    <row r="282">
      <c r="D282" s="67"/>
    </row>
    <row r="283">
      <c r="D283" s="67"/>
    </row>
    <row r="284">
      <c r="D284" s="67"/>
    </row>
    <row r="285">
      <c r="D285" s="67"/>
    </row>
    <row r="286">
      <c r="D286" s="67"/>
    </row>
    <row r="287">
      <c r="D287" s="53"/>
    </row>
    <row r="288">
      <c r="D288" s="67"/>
    </row>
    <row r="289">
      <c r="D289" s="67"/>
    </row>
    <row r="290">
      <c r="D290" s="67"/>
    </row>
    <row r="291">
      <c r="D291" s="54"/>
    </row>
    <row r="292">
      <c r="D292" s="54"/>
    </row>
    <row r="293">
      <c r="D293" s="54"/>
    </row>
    <row r="294">
      <c r="D294" s="54"/>
    </row>
    <row r="295">
      <c r="D295" s="54"/>
    </row>
    <row r="296">
      <c r="D296" s="67"/>
    </row>
    <row r="297">
      <c r="D297" s="67"/>
    </row>
    <row r="298">
      <c r="D298" s="67"/>
    </row>
    <row r="299">
      <c r="D299" s="67"/>
    </row>
    <row r="300">
      <c r="D300" s="67"/>
    </row>
    <row r="301">
      <c r="D301" s="67"/>
    </row>
    <row r="302">
      <c r="D302" s="67"/>
    </row>
    <row r="303">
      <c r="D303" s="67"/>
    </row>
    <row r="304">
      <c r="D304" s="67"/>
    </row>
    <row r="305">
      <c r="D305" s="67"/>
    </row>
    <row r="306">
      <c r="D306" s="54"/>
    </row>
    <row r="307">
      <c r="D307" s="54"/>
    </row>
    <row r="308">
      <c r="D308" s="54"/>
    </row>
    <row r="309">
      <c r="D309" s="54"/>
    </row>
    <row r="310">
      <c r="D310" s="54"/>
    </row>
    <row r="311">
      <c r="D311" s="54"/>
    </row>
    <row r="312">
      <c r="D312" s="54"/>
    </row>
    <row r="313">
      <c r="D313" s="54"/>
    </row>
    <row r="314">
      <c r="D314" s="54"/>
    </row>
    <row r="315">
      <c r="D315" s="53"/>
    </row>
    <row r="316">
      <c r="D316" s="54"/>
    </row>
    <row r="317">
      <c r="D317" s="67"/>
    </row>
    <row r="318">
      <c r="D318" s="53"/>
    </row>
    <row r="319">
      <c r="D319" s="67"/>
    </row>
    <row r="320">
      <c r="D320" s="67"/>
    </row>
    <row r="321">
      <c r="D321" s="67"/>
    </row>
    <row r="322">
      <c r="D322" s="67"/>
    </row>
    <row r="323">
      <c r="D323" s="67"/>
    </row>
    <row r="324">
      <c r="D324" s="67"/>
    </row>
    <row r="325">
      <c r="D325" s="67"/>
    </row>
    <row r="326">
      <c r="D326" s="67"/>
    </row>
    <row r="327">
      <c r="D327" s="67"/>
    </row>
    <row r="328">
      <c r="D328" s="67"/>
    </row>
    <row r="329">
      <c r="D329" s="53"/>
    </row>
    <row r="330">
      <c r="D330" s="67"/>
    </row>
    <row r="331">
      <c r="D331" s="67"/>
    </row>
    <row r="332">
      <c r="D332" s="67"/>
    </row>
    <row r="333">
      <c r="D333" s="67"/>
    </row>
    <row r="334">
      <c r="D334" s="67"/>
    </row>
    <row r="335">
      <c r="D335" s="67"/>
    </row>
    <row r="336">
      <c r="D336" s="53"/>
    </row>
    <row r="337">
      <c r="D337" s="67"/>
    </row>
    <row r="338">
      <c r="D338" s="67"/>
    </row>
    <row r="339">
      <c r="D339" s="67"/>
    </row>
    <row r="340">
      <c r="D340" s="67"/>
    </row>
    <row r="341">
      <c r="D341" s="67"/>
    </row>
    <row r="342">
      <c r="D342" s="67"/>
    </row>
    <row r="343">
      <c r="D343" s="67"/>
    </row>
    <row r="344">
      <c r="D344" s="67"/>
    </row>
    <row r="345">
      <c r="D345" s="67"/>
    </row>
  </sheetData>
  <mergeCells count="14">
    <mergeCell ref="A171:C171"/>
    <mergeCell ref="A172:C172"/>
    <mergeCell ref="B173:C173"/>
    <mergeCell ref="B174:C174"/>
    <mergeCell ref="B175:C175"/>
    <mergeCell ref="B176:C176"/>
    <mergeCell ref="B177:C177"/>
    <mergeCell ref="E1:F1"/>
    <mergeCell ref="A165:C165"/>
    <mergeCell ref="A166:C166"/>
    <mergeCell ref="A167:C167"/>
    <mergeCell ref="A168:C168"/>
    <mergeCell ref="A169:C169"/>
    <mergeCell ref="A170:C170"/>
  </mergeCell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5" t="s">
        <v>9</v>
      </c>
      <c r="B1" s="68" t="s">
        <v>25</v>
      </c>
      <c r="C1" s="68" t="s">
        <v>26</v>
      </c>
      <c r="D1" s="55" t="s">
        <v>54</v>
      </c>
    </row>
    <row r="2">
      <c r="A2" s="52">
        <v>1890.0</v>
      </c>
      <c r="B2" s="52">
        <v>28.0</v>
      </c>
      <c r="C2" s="69">
        <v>555.0</v>
      </c>
      <c r="D2" s="69">
        <f t="shared" ref="D2:D10" si="1">B2+C2</f>
        <v>583</v>
      </c>
    </row>
    <row r="3">
      <c r="A3" s="52">
        <v>1891.0</v>
      </c>
      <c r="B3" s="52">
        <v>36.0</v>
      </c>
      <c r="C3" s="69">
        <v>459.0</v>
      </c>
      <c r="D3" s="69">
        <f t="shared" si="1"/>
        <v>495</v>
      </c>
    </row>
    <row r="4">
      <c r="A4" s="52">
        <v>1892.0</v>
      </c>
      <c r="B4" s="52">
        <v>26.0</v>
      </c>
      <c r="C4" s="69">
        <v>541.0</v>
      </c>
      <c r="D4" s="69">
        <f t="shared" si="1"/>
        <v>567</v>
      </c>
    </row>
    <row r="5">
      <c r="A5" s="52">
        <v>1893.0</v>
      </c>
      <c r="B5" s="52">
        <v>21.0</v>
      </c>
      <c r="C5" s="69">
        <v>413.0</v>
      </c>
      <c r="D5" s="69">
        <f t="shared" si="1"/>
        <v>434</v>
      </c>
    </row>
    <row r="6">
      <c r="A6" s="52">
        <v>1894.0</v>
      </c>
      <c r="B6" s="52">
        <v>30.0</v>
      </c>
      <c r="C6" s="69">
        <v>416.0</v>
      </c>
      <c r="D6" s="69">
        <f t="shared" si="1"/>
        <v>446</v>
      </c>
    </row>
    <row r="7">
      <c r="A7" s="52">
        <v>1895.0</v>
      </c>
      <c r="B7" s="52">
        <v>29.0</v>
      </c>
      <c r="C7" s="69">
        <v>598.0</v>
      </c>
      <c r="D7" s="69">
        <f t="shared" si="1"/>
        <v>627</v>
      </c>
    </row>
    <row r="8">
      <c r="A8" s="52">
        <v>1896.0</v>
      </c>
      <c r="B8" s="52">
        <v>49.0</v>
      </c>
      <c r="C8" s="69">
        <v>527.0</v>
      </c>
      <c r="D8" s="69">
        <f t="shared" si="1"/>
        <v>576</v>
      </c>
    </row>
    <row r="9">
      <c r="A9" s="52">
        <v>1897.0</v>
      </c>
      <c r="B9" s="52">
        <v>56.0</v>
      </c>
      <c r="C9" s="69">
        <v>519.0</v>
      </c>
      <c r="D9" s="69">
        <f t="shared" si="1"/>
        <v>575</v>
      </c>
    </row>
    <row r="10">
      <c r="A10" s="52">
        <v>1898.0</v>
      </c>
      <c r="B10" s="52">
        <v>41.0</v>
      </c>
      <c r="C10" s="69">
        <v>428.0</v>
      </c>
      <c r="D10" s="69">
        <f t="shared" si="1"/>
        <v>469</v>
      </c>
    </row>
    <row r="11">
      <c r="A11" s="52">
        <v>1899.0</v>
      </c>
      <c r="B11" s="70"/>
      <c r="C11" s="70"/>
      <c r="D11" s="69"/>
    </row>
    <row r="12">
      <c r="A12" s="52">
        <v>1900.0</v>
      </c>
      <c r="B12" s="52">
        <v>60.0</v>
      </c>
      <c r="C12" s="52">
        <v>385.0</v>
      </c>
      <c r="D12" s="69">
        <f t="shared" ref="D12:D37" si="2">B12+C12</f>
        <v>445</v>
      </c>
    </row>
    <row r="13">
      <c r="A13" s="52">
        <v>1901.0</v>
      </c>
      <c r="B13" s="52">
        <v>32.0</v>
      </c>
      <c r="C13" s="52">
        <v>425.0</v>
      </c>
      <c r="D13" s="69">
        <f t="shared" si="2"/>
        <v>457</v>
      </c>
    </row>
    <row r="14">
      <c r="A14" s="52">
        <v>1902.0</v>
      </c>
      <c r="B14" s="52">
        <v>42.0</v>
      </c>
      <c r="C14" s="52">
        <v>425.0</v>
      </c>
      <c r="D14" s="69">
        <f t="shared" si="2"/>
        <v>467</v>
      </c>
    </row>
    <row r="15">
      <c r="A15" s="52">
        <v>1903.0</v>
      </c>
      <c r="B15" s="52">
        <v>46.0</v>
      </c>
      <c r="C15" s="52">
        <v>331.0</v>
      </c>
      <c r="D15" s="69">
        <f t="shared" si="2"/>
        <v>377</v>
      </c>
    </row>
    <row r="16">
      <c r="A16" s="52">
        <v>1904.0</v>
      </c>
      <c r="B16" s="52">
        <v>37.0</v>
      </c>
      <c r="C16" s="52">
        <v>382.0</v>
      </c>
      <c r="D16" s="69">
        <f t="shared" si="2"/>
        <v>419</v>
      </c>
    </row>
    <row r="17">
      <c r="A17" s="52">
        <v>1905.0</v>
      </c>
      <c r="B17" s="52">
        <v>57.0</v>
      </c>
      <c r="C17" s="52">
        <v>460.0</v>
      </c>
      <c r="D17" s="69">
        <f t="shared" si="2"/>
        <v>517</v>
      </c>
    </row>
    <row r="18">
      <c r="A18" s="52">
        <v>1906.0</v>
      </c>
      <c r="B18" s="52">
        <v>48.0</v>
      </c>
      <c r="C18" s="52">
        <v>475.0</v>
      </c>
      <c r="D18" s="69">
        <f t="shared" si="2"/>
        <v>523</v>
      </c>
    </row>
    <row r="19">
      <c r="A19" s="52">
        <v>1907.0</v>
      </c>
      <c r="B19" s="52">
        <v>55.0</v>
      </c>
      <c r="C19" s="52">
        <v>512.0</v>
      </c>
      <c r="D19" s="69">
        <f t="shared" si="2"/>
        <v>567</v>
      </c>
    </row>
    <row r="20">
      <c r="A20" s="52">
        <v>1908.0</v>
      </c>
      <c r="B20" s="52">
        <v>57.0</v>
      </c>
      <c r="C20" s="52">
        <v>642.0</v>
      </c>
      <c r="D20" s="69">
        <f t="shared" si="2"/>
        <v>699</v>
      </c>
    </row>
    <row r="21">
      <c r="A21" s="52">
        <v>1909.0</v>
      </c>
      <c r="B21" s="52">
        <v>63.0</v>
      </c>
      <c r="C21" s="52">
        <v>748.0</v>
      </c>
      <c r="D21" s="69">
        <f t="shared" si="2"/>
        <v>811</v>
      </c>
    </row>
    <row r="22">
      <c r="A22" s="52">
        <v>1910.0</v>
      </c>
      <c r="B22" s="52">
        <v>56.0</v>
      </c>
      <c r="C22" s="52">
        <v>659.0</v>
      </c>
      <c r="D22" s="69">
        <f t="shared" si="2"/>
        <v>715</v>
      </c>
    </row>
    <row r="23">
      <c r="A23" s="52">
        <v>1911.0</v>
      </c>
      <c r="B23" s="52">
        <v>67.0</v>
      </c>
      <c r="C23" s="52">
        <v>611.0</v>
      </c>
      <c r="D23" s="69">
        <f t="shared" si="2"/>
        <v>678</v>
      </c>
    </row>
    <row r="24">
      <c r="A24" s="52">
        <v>1912.0</v>
      </c>
      <c r="B24" s="52">
        <v>71.0</v>
      </c>
      <c r="C24" s="52">
        <v>619.0</v>
      </c>
      <c r="D24" s="69">
        <f t="shared" si="2"/>
        <v>690</v>
      </c>
    </row>
    <row r="25">
      <c r="A25" s="52">
        <v>1913.0</v>
      </c>
      <c r="B25" s="52">
        <v>76.0</v>
      </c>
      <c r="C25" s="52">
        <v>641.0</v>
      </c>
      <c r="D25" s="69">
        <f t="shared" si="2"/>
        <v>717</v>
      </c>
    </row>
    <row r="26">
      <c r="A26" s="52">
        <v>1914.0</v>
      </c>
      <c r="B26" s="52">
        <v>87.0</v>
      </c>
      <c r="C26" s="52">
        <v>754.0</v>
      </c>
      <c r="D26" s="69">
        <f t="shared" si="2"/>
        <v>841</v>
      </c>
    </row>
    <row r="27">
      <c r="A27" s="52">
        <v>1915.0</v>
      </c>
      <c r="B27" s="52">
        <v>98.0</v>
      </c>
      <c r="C27" s="52">
        <v>546.0</v>
      </c>
      <c r="D27" s="69">
        <f t="shared" si="2"/>
        <v>644</v>
      </c>
    </row>
    <row r="28">
      <c r="A28" s="52">
        <v>1916.0</v>
      </c>
      <c r="B28" s="52">
        <v>72.0</v>
      </c>
      <c r="C28" s="52">
        <v>501.0</v>
      </c>
      <c r="D28" s="69">
        <f t="shared" si="2"/>
        <v>573</v>
      </c>
    </row>
    <row r="29">
      <c r="A29" s="52">
        <v>1917.0</v>
      </c>
      <c r="B29" s="52">
        <v>91.0</v>
      </c>
      <c r="C29" s="52">
        <v>460.0</v>
      </c>
      <c r="D29" s="69">
        <f t="shared" si="2"/>
        <v>551</v>
      </c>
    </row>
    <row r="30">
      <c r="A30" s="52">
        <v>1918.0</v>
      </c>
      <c r="B30" s="52">
        <v>51.0</v>
      </c>
      <c r="C30" s="52">
        <v>462.0</v>
      </c>
      <c r="D30" s="69">
        <f t="shared" si="2"/>
        <v>513</v>
      </c>
    </row>
    <row r="31">
      <c r="A31" s="52">
        <v>1919.0</v>
      </c>
      <c r="B31" s="52">
        <v>114.0</v>
      </c>
      <c r="C31" s="52">
        <v>380.0</v>
      </c>
      <c r="D31" s="69">
        <f t="shared" si="2"/>
        <v>494</v>
      </c>
    </row>
    <row r="32">
      <c r="A32" s="52">
        <v>1920.0</v>
      </c>
      <c r="B32" s="52">
        <v>152.0</v>
      </c>
      <c r="C32" s="52">
        <v>373.0</v>
      </c>
      <c r="D32" s="69">
        <f t="shared" si="2"/>
        <v>525</v>
      </c>
    </row>
    <row r="33">
      <c r="A33" s="52">
        <v>1921.0</v>
      </c>
      <c r="B33" s="52">
        <v>106.0</v>
      </c>
      <c r="C33" s="52">
        <v>559.0</v>
      </c>
      <c r="D33" s="69">
        <f t="shared" si="2"/>
        <v>665</v>
      </c>
    </row>
    <row r="34">
      <c r="A34" s="52">
        <v>1922.0</v>
      </c>
      <c r="B34" s="52">
        <v>89.0</v>
      </c>
      <c r="C34" s="52">
        <v>745.0</v>
      </c>
      <c r="D34" s="69">
        <f t="shared" si="2"/>
        <v>834</v>
      </c>
    </row>
    <row r="35">
      <c r="A35" s="52">
        <v>1923.0</v>
      </c>
      <c r="B35" s="52">
        <v>84.0</v>
      </c>
      <c r="C35" s="52">
        <v>568.0</v>
      </c>
      <c r="D35" s="69">
        <f t="shared" si="2"/>
        <v>652</v>
      </c>
    </row>
    <row r="36">
      <c r="A36" s="52">
        <v>1924.0</v>
      </c>
      <c r="B36" s="52">
        <v>131.0</v>
      </c>
      <c r="C36" s="52">
        <v>597.0</v>
      </c>
      <c r="D36" s="69">
        <f t="shared" si="2"/>
        <v>728</v>
      </c>
    </row>
    <row r="37">
      <c r="A37" s="52">
        <v>1925.0</v>
      </c>
      <c r="B37" s="52">
        <v>135.0</v>
      </c>
      <c r="C37" s="52">
        <v>737.0</v>
      </c>
      <c r="D37" s="69">
        <f t="shared" si="2"/>
        <v>872</v>
      </c>
    </row>
    <row r="38">
      <c r="A38" s="52">
        <v>1926.0</v>
      </c>
      <c r="B38" s="52"/>
      <c r="C38" s="52"/>
      <c r="D38" s="69"/>
    </row>
    <row r="39">
      <c r="A39" s="52">
        <v>1927.0</v>
      </c>
      <c r="B39" s="52">
        <v>165.0</v>
      </c>
      <c r="C39" s="52">
        <v>620.0</v>
      </c>
      <c r="D39" s="69">
        <f t="shared" ref="D39:D42" si="3">B39+C39</f>
        <v>785</v>
      </c>
    </row>
    <row r="40">
      <c r="A40" s="52">
        <v>1928.0</v>
      </c>
      <c r="B40" s="52">
        <v>153.0</v>
      </c>
      <c r="C40" s="52">
        <v>748.0</v>
      </c>
      <c r="D40" s="69">
        <f t="shared" si="3"/>
        <v>901</v>
      </c>
    </row>
    <row r="41">
      <c r="A41" s="52">
        <v>1929.0</v>
      </c>
      <c r="B41" s="52">
        <v>183.0</v>
      </c>
      <c r="C41" s="52">
        <v>715.0</v>
      </c>
      <c r="D41" s="69">
        <f t="shared" si="3"/>
        <v>898</v>
      </c>
    </row>
    <row r="42">
      <c r="A42" s="52">
        <v>1930.0</v>
      </c>
      <c r="B42" s="52">
        <v>140.0</v>
      </c>
      <c r="C42" s="52">
        <v>1053.0</v>
      </c>
      <c r="D42" s="69">
        <f t="shared" si="3"/>
        <v>1193</v>
      </c>
    </row>
    <row r="43">
      <c r="A43" s="52"/>
      <c r="B43" s="52"/>
      <c r="C43" s="52"/>
      <c r="D43" s="69"/>
    </row>
    <row r="44">
      <c r="A44" s="52">
        <v>1965.0</v>
      </c>
      <c r="B44" s="52">
        <v>745.0</v>
      </c>
      <c r="C44" s="52">
        <v>1301.0</v>
      </c>
      <c r="D44" s="69">
        <f t="shared" ref="D44:D102" si="4">B44+C44</f>
        <v>2046</v>
      </c>
    </row>
    <row r="45">
      <c r="A45" s="52">
        <v>1966.0</v>
      </c>
      <c r="B45" s="52">
        <v>725.0</v>
      </c>
      <c r="C45" s="52">
        <v>1248.0</v>
      </c>
      <c r="D45" s="69">
        <f t="shared" si="4"/>
        <v>1973</v>
      </c>
    </row>
    <row r="46">
      <c r="A46" s="52">
        <v>1967.0</v>
      </c>
      <c r="B46" s="52">
        <v>702.0</v>
      </c>
      <c r="C46" s="52">
        <v>1179.0</v>
      </c>
      <c r="D46" s="69">
        <f t="shared" si="4"/>
        <v>1881</v>
      </c>
    </row>
    <row r="47">
      <c r="A47" s="52">
        <v>1968.0</v>
      </c>
      <c r="B47" s="52">
        <v>794.0</v>
      </c>
      <c r="C47" s="52">
        <v>1096.0</v>
      </c>
      <c r="D47" s="69">
        <f t="shared" si="4"/>
        <v>1890</v>
      </c>
    </row>
    <row r="48">
      <c r="A48" s="52">
        <v>1969.0</v>
      </c>
      <c r="B48" s="52">
        <v>886.0</v>
      </c>
      <c r="C48" s="52">
        <v>1018.0</v>
      </c>
      <c r="D48" s="69">
        <f t="shared" si="4"/>
        <v>1904</v>
      </c>
    </row>
    <row r="49">
      <c r="A49" s="52">
        <v>1970.0</v>
      </c>
      <c r="B49" s="52">
        <v>955.0</v>
      </c>
      <c r="C49" s="52">
        <v>875.0</v>
      </c>
      <c r="D49" s="69">
        <f t="shared" si="4"/>
        <v>1830</v>
      </c>
    </row>
    <row r="50">
      <c r="A50" s="52">
        <v>1971.0</v>
      </c>
      <c r="B50" s="52">
        <v>886.0</v>
      </c>
      <c r="C50" s="52">
        <v>820.0</v>
      </c>
      <c r="D50" s="69">
        <f t="shared" si="4"/>
        <v>1706</v>
      </c>
    </row>
    <row r="51">
      <c r="A51" s="52">
        <v>1972.0</v>
      </c>
      <c r="B51" s="52">
        <v>610.0</v>
      </c>
      <c r="C51" s="52">
        <v>641.0</v>
      </c>
      <c r="D51" s="69">
        <f t="shared" si="4"/>
        <v>1251</v>
      </c>
    </row>
    <row r="52">
      <c r="A52" s="52">
        <v>1973.0</v>
      </c>
      <c r="B52" s="52">
        <v>516.0</v>
      </c>
      <c r="C52" s="52">
        <v>763.0</v>
      </c>
      <c r="D52" s="69">
        <f t="shared" si="4"/>
        <v>1279</v>
      </c>
    </row>
    <row r="53">
      <c r="A53" s="52">
        <v>1974.0</v>
      </c>
      <c r="B53" s="52">
        <v>533.0</v>
      </c>
      <c r="C53" s="52">
        <v>758.0</v>
      </c>
      <c r="D53" s="69">
        <f t="shared" si="4"/>
        <v>1291</v>
      </c>
    </row>
    <row r="54">
      <c r="A54" s="52">
        <v>1975.0</v>
      </c>
      <c r="B54" s="52">
        <v>670.0</v>
      </c>
      <c r="C54" s="52">
        <v>981.0</v>
      </c>
      <c r="D54" s="69">
        <f t="shared" si="4"/>
        <v>1651</v>
      </c>
    </row>
    <row r="55">
      <c r="A55" s="52">
        <v>1976.0</v>
      </c>
      <c r="B55" s="52">
        <v>861.0</v>
      </c>
      <c r="C55" s="52">
        <v>1254.0</v>
      </c>
      <c r="D55" s="69">
        <f t="shared" si="4"/>
        <v>2115</v>
      </c>
    </row>
    <row r="56">
      <c r="A56" s="52">
        <v>1977.0</v>
      </c>
      <c r="B56" s="52">
        <v>931.0</v>
      </c>
      <c r="C56" s="52">
        <v>1472.0</v>
      </c>
      <c r="D56" s="69">
        <f t="shared" si="4"/>
        <v>2403</v>
      </c>
    </row>
    <row r="57">
      <c r="A57" s="52">
        <v>1978.0</v>
      </c>
      <c r="B57" s="52">
        <v>806.0</v>
      </c>
      <c r="C57" s="52">
        <v>1598.0</v>
      </c>
      <c r="D57" s="69">
        <f t="shared" si="4"/>
        <v>2404</v>
      </c>
    </row>
    <row r="58">
      <c r="A58" s="52">
        <v>1979.0</v>
      </c>
      <c r="B58" s="52">
        <v>751.0</v>
      </c>
      <c r="C58" s="52">
        <v>1491.0</v>
      </c>
      <c r="D58" s="69">
        <f t="shared" si="4"/>
        <v>2242</v>
      </c>
    </row>
    <row r="59">
      <c r="A59" s="52">
        <v>1980.0</v>
      </c>
      <c r="B59" s="52">
        <v>807.0</v>
      </c>
      <c r="C59" s="52">
        <v>1685.0</v>
      </c>
      <c r="D59" s="69">
        <f t="shared" si="4"/>
        <v>2492</v>
      </c>
    </row>
    <row r="60">
      <c r="A60" s="52">
        <v>1981.0</v>
      </c>
      <c r="B60" s="52">
        <v>602.0</v>
      </c>
      <c r="C60" s="52">
        <v>1719.0</v>
      </c>
      <c r="D60" s="69">
        <f t="shared" si="4"/>
        <v>2321</v>
      </c>
    </row>
    <row r="61">
      <c r="A61" s="52">
        <v>1982.0</v>
      </c>
      <c r="B61" s="52">
        <v>686.0</v>
      </c>
      <c r="C61" s="52">
        <v>1960.0</v>
      </c>
      <c r="D61" s="69">
        <f t="shared" si="4"/>
        <v>2646</v>
      </c>
    </row>
    <row r="62">
      <c r="A62" s="52">
        <v>1983.0</v>
      </c>
      <c r="B62" s="52">
        <f t="shared" ref="B62:C62" si="5">(B61+B63)/2</f>
        <v>742</v>
      </c>
      <c r="C62" s="52">
        <f t="shared" si="5"/>
        <v>1949</v>
      </c>
      <c r="D62" s="69">
        <f t="shared" si="4"/>
        <v>2691</v>
      </c>
    </row>
    <row r="63">
      <c r="A63" s="52">
        <v>1984.0</v>
      </c>
      <c r="B63" s="52">
        <v>798.0</v>
      </c>
      <c r="C63" s="52">
        <v>1938.0</v>
      </c>
      <c r="D63" s="69">
        <f t="shared" si="4"/>
        <v>2736</v>
      </c>
    </row>
    <row r="64">
      <c r="A64" s="52">
        <v>1985.0</v>
      </c>
      <c r="B64" s="52">
        <v>754.0</v>
      </c>
      <c r="C64" s="52">
        <v>1752.0</v>
      </c>
      <c r="D64" s="69">
        <f t="shared" si="4"/>
        <v>2506</v>
      </c>
    </row>
    <row r="65">
      <c r="A65" s="52">
        <v>1986.0</v>
      </c>
      <c r="B65" s="52">
        <v>830.0</v>
      </c>
      <c r="C65" s="52">
        <v>1791.0</v>
      </c>
      <c r="D65" s="69">
        <f t="shared" si="4"/>
        <v>2621</v>
      </c>
    </row>
    <row r="66">
      <c r="A66" s="52">
        <v>1987.0</v>
      </c>
      <c r="B66" s="52">
        <v>859.0</v>
      </c>
      <c r="C66" s="52">
        <v>1722.0</v>
      </c>
      <c r="D66" s="69">
        <f t="shared" si="4"/>
        <v>2581</v>
      </c>
    </row>
    <row r="67">
      <c r="A67" s="52">
        <v>1988.0</v>
      </c>
      <c r="B67" s="52">
        <v>940.0</v>
      </c>
      <c r="C67" s="52">
        <v>1668.0</v>
      </c>
      <c r="D67" s="69">
        <f t="shared" si="4"/>
        <v>2608</v>
      </c>
    </row>
    <row r="68">
      <c r="A68" s="52">
        <v>1989.0</v>
      </c>
      <c r="B68" s="52">
        <v>1059.0</v>
      </c>
      <c r="C68" s="52">
        <v>1778.0</v>
      </c>
      <c r="D68" s="69">
        <f t="shared" si="4"/>
        <v>2837</v>
      </c>
    </row>
    <row r="69">
      <c r="A69" s="52">
        <v>1990.0</v>
      </c>
      <c r="B69" s="52">
        <v>1184.0</v>
      </c>
      <c r="C69" s="52">
        <v>1884.0</v>
      </c>
      <c r="D69" s="69">
        <f t="shared" si="4"/>
        <v>3068</v>
      </c>
    </row>
    <row r="70">
      <c r="A70" s="52">
        <v>1991.0</v>
      </c>
      <c r="B70" s="52">
        <v>1156.0</v>
      </c>
      <c r="C70" s="52">
        <v>2012.0</v>
      </c>
      <c r="D70" s="69">
        <f t="shared" si="4"/>
        <v>3168</v>
      </c>
    </row>
    <row r="71">
      <c r="A71" s="52">
        <v>1992.0</v>
      </c>
      <c r="B71" s="52">
        <v>1245.0</v>
      </c>
      <c r="C71" s="52">
        <v>2099.0</v>
      </c>
      <c r="D71" s="69">
        <f t="shared" si="4"/>
        <v>3344</v>
      </c>
    </row>
    <row r="72">
      <c r="A72" s="52">
        <v>1993.0</v>
      </c>
      <c r="B72" s="52">
        <v>1287.0</v>
      </c>
      <c r="C72" s="52">
        <v>2269.0</v>
      </c>
      <c r="D72" s="69">
        <f t="shared" si="4"/>
        <v>3556</v>
      </c>
    </row>
    <row r="73">
      <c r="A73" s="52">
        <v>1994.0</v>
      </c>
      <c r="B73" s="52">
        <v>1217.0</v>
      </c>
      <c r="C73" s="52">
        <v>2328.0</v>
      </c>
      <c r="D73" s="69">
        <f t="shared" si="4"/>
        <v>3545</v>
      </c>
    </row>
    <row r="74">
      <c r="A74" s="52">
        <v>1995.0</v>
      </c>
      <c r="B74" s="52">
        <v>1219.0</v>
      </c>
      <c r="C74" s="52">
        <v>2334.0</v>
      </c>
      <c r="D74" s="69">
        <f t="shared" si="4"/>
        <v>3553</v>
      </c>
    </row>
    <row r="75">
      <c r="A75" s="52">
        <v>1996.0</v>
      </c>
      <c r="B75" s="52">
        <v>1167.0</v>
      </c>
      <c r="C75" s="52">
        <v>2302.8</v>
      </c>
      <c r="D75" s="69">
        <f t="shared" si="4"/>
        <v>3469.8</v>
      </c>
    </row>
    <row r="76">
      <c r="A76" s="52">
        <v>1997.0</v>
      </c>
      <c r="B76" s="52">
        <v>1158.0</v>
      </c>
      <c r="C76" s="52">
        <v>2267.0</v>
      </c>
      <c r="D76" s="69">
        <f t="shared" si="4"/>
        <v>3425</v>
      </c>
    </row>
    <row r="77">
      <c r="A77" s="52">
        <v>1998.0</v>
      </c>
      <c r="B77" s="52">
        <v>1185.0</v>
      </c>
      <c r="C77" s="52">
        <v>2117.1</v>
      </c>
      <c r="D77" s="69">
        <f t="shared" si="4"/>
        <v>3302.1</v>
      </c>
    </row>
    <row r="78">
      <c r="A78" s="52">
        <v>1999.0</v>
      </c>
      <c r="B78" s="52">
        <v>1219.0</v>
      </c>
      <c r="C78" s="52">
        <v>2102.3</v>
      </c>
      <c r="D78" s="69">
        <f t="shared" si="4"/>
        <v>3321.3</v>
      </c>
    </row>
    <row r="79">
      <c r="A79" s="52">
        <v>2000.0</v>
      </c>
      <c r="B79" s="52">
        <v>1114.0</v>
      </c>
      <c r="C79" s="52">
        <v>2010.3</v>
      </c>
      <c r="D79" s="69">
        <f t="shared" si="4"/>
        <v>3124.3</v>
      </c>
    </row>
    <row r="80">
      <c r="A80" s="52">
        <v>2001.0</v>
      </c>
      <c r="B80" s="52">
        <v>1197.0</v>
      </c>
      <c r="C80" s="52">
        <v>2027.2</v>
      </c>
      <c r="D80" s="69">
        <f t="shared" si="4"/>
        <v>3224.2</v>
      </c>
    </row>
    <row r="81">
      <c r="A81" s="52">
        <v>2002.0</v>
      </c>
      <c r="B81" s="52">
        <v>1318.4</v>
      </c>
      <c r="C81" s="52">
        <v>2212.7</v>
      </c>
      <c r="D81" s="69">
        <f t="shared" si="4"/>
        <v>3531.1</v>
      </c>
    </row>
    <row r="82">
      <c r="A82" s="52">
        <v>2003.0</v>
      </c>
      <c r="B82" s="52">
        <v>1437.0</v>
      </c>
      <c r="C82" s="52">
        <v>2279.7</v>
      </c>
      <c r="D82" s="69">
        <f t="shared" si="4"/>
        <v>3716.7</v>
      </c>
    </row>
    <row r="83">
      <c r="A83" s="52">
        <v>2004.0</v>
      </c>
      <c r="B83" s="52">
        <v>1475.0</v>
      </c>
      <c r="C83" s="52">
        <v>2282.8</v>
      </c>
      <c r="D83" s="69">
        <f t="shared" si="4"/>
        <v>3757.8</v>
      </c>
    </row>
    <row r="84">
      <c r="A84" s="52">
        <v>2005.0</v>
      </c>
      <c r="B84" s="52">
        <v>1644.9</v>
      </c>
      <c r="C84" s="52">
        <v>2246.2</v>
      </c>
      <c r="D84" s="69">
        <f t="shared" si="4"/>
        <v>3891.1</v>
      </c>
    </row>
    <row r="85">
      <c r="A85" s="52">
        <v>2006.0</v>
      </c>
      <c r="B85" s="52">
        <v>1719.1</v>
      </c>
      <c r="C85" s="52">
        <v>2227.0</v>
      </c>
      <c r="D85" s="69">
        <f t="shared" si="4"/>
        <v>3946.1</v>
      </c>
    </row>
    <row r="86">
      <c r="A86" s="52">
        <v>2007.0</v>
      </c>
      <c r="B86" s="52">
        <v>1967.9</v>
      </c>
      <c r="C86" s="52">
        <v>2224.7</v>
      </c>
      <c r="D86" s="69">
        <f t="shared" si="4"/>
        <v>4192.6</v>
      </c>
    </row>
    <row r="87">
      <c r="A87" s="52">
        <v>2008.0</v>
      </c>
      <c r="B87" s="52">
        <v>2040.3</v>
      </c>
      <c r="C87" s="52">
        <v>2395.7</v>
      </c>
      <c r="D87" s="69">
        <f t="shared" si="4"/>
        <v>4436</v>
      </c>
    </row>
    <row r="88">
      <c r="A88" s="52">
        <v>2009.0</v>
      </c>
      <c r="B88" s="52">
        <v>2020.8</v>
      </c>
      <c r="C88" s="52">
        <v>2466.7</v>
      </c>
      <c r="D88" s="69">
        <f t="shared" si="4"/>
        <v>4487.5</v>
      </c>
    </row>
    <row r="89">
      <c r="A89" s="52">
        <v>2010.0</v>
      </c>
      <c r="B89" s="52">
        <v>2166.1</v>
      </c>
      <c r="C89" s="52">
        <v>2424.2</v>
      </c>
      <c r="D89" s="69">
        <f t="shared" si="4"/>
        <v>4590.3</v>
      </c>
    </row>
    <row r="90">
      <c r="A90" s="52">
        <v>2011.0</v>
      </c>
      <c r="B90" s="52">
        <v>2062.4</v>
      </c>
      <c r="C90" s="52">
        <v>2526.3</v>
      </c>
      <c r="D90" s="69">
        <f t="shared" si="4"/>
        <v>4588.7</v>
      </c>
    </row>
    <row r="91">
      <c r="A91" s="52">
        <v>2012.0</v>
      </c>
      <c r="B91" s="52">
        <v>2173.1</v>
      </c>
      <c r="C91" s="52">
        <v>2498.2</v>
      </c>
      <c r="D91" s="69">
        <f t="shared" si="4"/>
        <v>4671.3</v>
      </c>
    </row>
    <row r="92">
      <c r="A92" s="52">
        <v>2013.0</v>
      </c>
      <c r="B92" s="52">
        <v>2335.9</v>
      </c>
      <c r="C92" s="52">
        <v>2695.9</v>
      </c>
      <c r="D92" s="69">
        <f t="shared" si="4"/>
        <v>5031.8</v>
      </c>
    </row>
    <row r="93">
      <c r="A93" s="52">
        <v>2014.0</v>
      </c>
      <c r="B93" s="52">
        <v>2365.3</v>
      </c>
      <c r="C93" s="52">
        <v>2814.2</v>
      </c>
      <c r="D93" s="69">
        <f t="shared" si="4"/>
        <v>5179.5</v>
      </c>
    </row>
    <row r="94">
      <c r="A94" s="52">
        <v>2015.0</v>
      </c>
      <c r="B94" s="52">
        <v>2353.2</v>
      </c>
      <c r="C94" s="52">
        <v>2825.5</v>
      </c>
      <c r="D94" s="69">
        <f t="shared" si="4"/>
        <v>5178.7</v>
      </c>
    </row>
    <row r="95">
      <c r="A95" s="52">
        <v>2016.0</v>
      </c>
      <c r="B95" s="52">
        <v>2372.7</v>
      </c>
      <c r="C95" s="52">
        <v>2724.4</v>
      </c>
      <c r="D95" s="69">
        <f t="shared" si="4"/>
        <v>5097.1</v>
      </c>
    </row>
    <row r="96">
      <c r="A96" s="52">
        <v>2017.0</v>
      </c>
      <c r="B96" s="52">
        <v>2287.0</v>
      </c>
      <c r="C96" s="52">
        <v>2781.3</v>
      </c>
      <c r="D96" s="69">
        <f t="shared" si="4"/>
        <v>5068.3</v>
      </c>
    </row>
    <row r="97">
      <c r="A97" s="52">
        <v>2018.0</v>
      </c>
      <c r="B97" s="52">
        <v>2065.2</v>
      </c>
      <c r="C97" s="52">
        <v>2770.4</v>
      </c>
      <c r="D97" s="69">
        <f t="shared" si="4"/>
        <v>4835.6</v>
      </c>
    </row>
    <row r="98">
      <c r="A98" s="52">
        <v>2019.0</v>
      </c>
      <c r="B98" s="52">
        <v>2016.6</v>
      </c>
      <c r="C98" s="52">
        <v>2471.3</v>
      </c>
      <c r="D98" s="69">
        <f t="shared" si="4"/>
        <v>4487.9</v>
      </c>
    </row>
    <row r="99">
      <c r="A99" s="52">
        <v>2020.0</v>
      </c>
      <c r="B99" s="52">
        <v>2051.4</v>
      </c>
      <c r="C99" s="52">
        <v>2093.6</v>
      </c>
      <c r="D99" s="69">
        <f t="shared" si="4"/>
        <v>4145</v>
      </c>
    </row>
    <row r="100">
      <c r="A100" s="52">
        <v>2021.0</v>
      </c>
      <c r="B100" s="52">
        <v>1940.9</v>
      </c>
      <c r="C100" s="52">
        <v>1561.7</v>
      </c>
      <c r="D100" s="69">
        <f t="shared" si="4"/>
        <v>3502.6</v>
      </c>
    </row>
    <row r="101">
      <c r="A101" s="52">
        <v>2022.0</v>
      </c>
      <c r="B101" s="52">
        <v>2319.7</v>
      </c>
      <c r="C101" s="52">
        <v>1589.0</v>
      </c>
      <c r="D101" s="69">
        <f t="shared" si="4"/>
        <v>3908.7</v>
      </c>
    </row>
    <row r="102">
      <c r="A102" s="52">
        <v>2023.0</v>
      </c>
      <c r="B102" s="52">
        <v>2662.1</v>
      </c>
      <c r="C102" s="52">
        <v>1780.3</v>
      </c>
      <c r="D102" s="69">
        <f t="shared" si="4"/>
        <v>4442.4</v>
      </c>
    </row>
    <row r="104">
      <c r="A104" s="65" t="s">
        <v>30</v>
      </c>
      <c r="B104" s="32"/>
      <c r="C104" s="33"/>
    </row>
    <row r="105">
      <c r="A105" s="71" t="s">
        <v>31</v>
      </c>
      <c r="B105" s="32"/>
      <c r="C105" s="33"/>
    </row>
    <row r="106">
      <c r="A106" s="71" t="s">
        <v>32</v>
      </c>
      <c r="B106" s="32"/>
      <c r="C106" s="33"/>
    </row>
    <row r="107">
      <c r="A107" s="71" t="s">
        <v>33</v>
      </c>
      <c r="B107" s="32"/>
      <c r="C107" s="33"/>
    </row>
    <row r="108">
      <c r="A108" s="71" t="s">
        <v>47</v>
      </c>
      <c r="B108" s="32"/>
      <c r="C108" s="33"/>
    </row>
    <row r="109">
      <c r="A109" s="71" t="s">
        <v>35</v>
      </c>
      <c r="B109" s="32"/>
      <c r="C109" s="33"/>
    </row>
    <row r="110">
      <c r="A110" s="71" t="s">
        <v>36</v>
      </c>
      <c r="B110" s="32"/>
      <c r="C110" s="33"/>
    </row>
    <row r="111">
      <c r="A111" s="71" t="s">
        <v>55</v>
      </c>
      <c r="B111" s="32"/>
      <c r="C111" s="33"/>
    </row>
    <row r="112">
      <c r="A112" s="65" t="s">
        <v>39</v>
      </c>
      <c r="B112" s="32"/>
      <c r="C112" s="33"/>
    </row>
    <row r="113">
      <c r="A113" s="66">
        <v>1.0</v>
      </c>
      <c r="B113" s="71" t="s">
        <v>40</v>
      </c>
      <c r="C113" s="33"/>
    </row>
    <row r="114">
      <c r="A114" s="66">
        <v>2.0</v>
      </c>
      <c r="B114" s="71" t="s">
        <v>41</v>
      </c>
      <c r="C114" s="33"/>
    </row>
    <row r="115">
      <c r="A115" s="66">
        <v>3.0</v>
      </c>
      <c r="B115" s="71" t="s">
        <v>42</v>
      </c>
      <c r="C115" s="33"/>
    </row>
    <row r="116">
      <c r="A116" s="66">
        <v>4.0</v>
      </c>
      <c r="B116" s="71" t="s">
        <v>43</v>
      </c>
      <c r="C116" s="33"/>
    </row>
  </sheetData>
  <mergeCells count="13">
    <mergeCell ref="A111:C111"/>
    <mergeCell ref="A112:C112"/>
    <mergeCell ref="B113:C113"/>
    <mergeCell ref="B114:C114"/>
    <mergeCell ref="B115:C115"/>
    <mergeCell ref="B116:C116"/>
    <mergeCell ref="A104:C104"/>
    <mergeCell ref="A105:C105"/>
    <mergeCell ref="A106:C106"/>
    <mergeCell ref="A107:C107"/>
    <mergeCell ref="A108:C108"/>
    <mergeCell ref="A109:C109"/>
    <mergeCell ref="A110:C110"/>
  </mergeCell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72" t="s">
        <v>9</v>
      </c>
      <c r="B1" s="72" t="s">
        <v>56</v>
      </c>
      <c r="C1" s="73" t="s">
        <v>57</v>
      </c>
      <c r="D1" s="72" t="s">
        <v>22</v>
      </c>
      <c r="E1" s="72" t="s">
        <v>23</v>
      </c>
      <c r="F1" s="72" t="s">
        <v>24</v>
      </c>
      <c r="G1" s="72" t="s">
        <v>58</v>
      </c>
      <c r="H1" s="72" t="s">
        <v>59</v>
      </c>
      <c r="I1" s="72" t="s">
        <v>60</v>
      </c>
    </row>
    <row r="2">
      <c r="A2" s="66">
        <v>1862.0</v>
      </c>
      <c r="B2" s="74">
        <v>1119561.0</v>
      </c>
      <c r="C2" s="75"/>
      <c r="D2" s="66"/>
      <c r="E2" s="66"/>
      <c r="F2" s="66"/>
      <c r="G2" s="76"/>
      <c r="H2" s="76"/>
      <c r="I2" s="76"/>
    </row>
    <row r="3">
      <c r="A3" s="66">
        <v>1863.0</v>
      </c>
      <c r="B3" s="74">
        <v>1127556.0</v>
      </c>
      <c r="C3" s="75"/>
      <c r="D3" s="66"/>
      <c r="E3" s="66"/>
      <c r="F3" s="66"/>
      <c r="G3" s="76"/>
      <c r="H3" s="76"/>
      <c r="I3" s="76"/>
    </row>
    <row r="4">
      <c r="A4" s="66">
        <v>1864.0</v>
      </c>
      <c r="B4" s="74">
        <v>1135551.0</v>
      </c>
      <c r="C4" s="75"/>
      <c r="D4" s="66"/>
      <c r="E4" s="66"/>
      <c r="F4" s="66"/>
      <c r="G4" s="76"/>
      <c r="H4" s="76"/>
      <c r="I4" s="76"/>
    </row>
    <row r="5">
      <c r="A5" s="66">
        <v>1865.0</v>
      </c>
      <c r="B5" s="74">
        <v>1143546.0</v>
      </c>
      <c r="C5" s="75"/>
      <c r="D5" s="66"/>
      <c r="E5" s="66"/>
      <c r="F5" s="66"/>
      <c r="G5" s="76"/>
      <c r="H5" s="76"/>
      <c r="I5" s="76"/>
    </row>
    <row r="6">
      <c r="A6" s="66">
        <v>1866.0</v>
      </c>
      <c r="B6" s="74">
        <v>1151541.0</v>
      </c>
      <c r="C6" s="75"/>
      <c r="D6" s="66"/>
      <c r="E6" s="66"/>
      <c r="F6" s="66"/>
      <c r="G6" s="76"/>
      <c r="H6" s="76"/>
      <c r="I6" s="76"/>
    </row>
    <row r="7">
      <c r="A7" s="66">
        <v>1867.0</v>
      </c>
      <c r="B7" s="74">
        <v>1159536.0</v>
      </c>
      <c r="C7" s="75"/>
      <c r="D7" s="66"/>
      <c r="E7" s="66"/>
      <c r="F7" s="66"/>
      <c r="G7" s="76"/>
      <c r="H7" s="76"/>
      <c r="I7" s="76"/>
    </row>
    <row r="8">
      <c r="A8" s="66">
        <v>1868.0</v>
      </c>
      <c r="B8" s="74">
        <v>1167531.0</v>
      </c>
      <c r="C8" s="75"/>
      <c r="D8" s="66"/>
      <c r="E8" s="66"/>
      <c r="F8" s="66"/>
      <c r="G8" s="76"/>
      <c r="H8" s="76"/>
      <c r="I8" s="76"/>
    </row>
    <row r="9">
      <c r="A9" s="66">
        <v>1869.0</v>
      </c>
      <c r="B9" s="74">
        <v>1175526.0</v>
      </c>
      <c r="C9" s="75"/>
      <c r="D9" s="66"/>
      <c r="E9" s="66"/>
      <c r="F9" s="66"/>
      <c r="G9" s="76"/>
      <c r="H9" s="76"/>
      <c r="I9" s="76"/>
    </row>
    <row r="10">
      <c r="A10" s="66">
        <v>1870.0</v>
      </c>
      <c r="B10" s="74">
        <v>1183521.0</v>
      </c>
      <c r="C10" s="75"/>
      <c r="D10" s="66"/>
      <c r="E10" s="66"/>
      <c r="F10" s="66"/>
      <c r="G10" s="76"/>
      <c r="H10" s="76"/>
      <c r="I10" s="76"/>
    </row>
    <row r="11">
      <c r="A11" s="66">
        <v>1871.0</v>
      </c>
      <c r="B11" s="74">
        <v>1191516.0</v>
      </c>
      <c r="C11" s="75"/>
      <c r="D11" s="66"/>
      <c r="E11" s="66"/>
      <c r="F11" s="66"/>
      <c r="G11" s="76"/>
      <c r="H11" s="76"/>
      <c r="I11" s="76"/>
    </row>
    <row r="12">
      <c r="A12" s="66">
        <v>1872.0</v>
      </c>
      <c r="B12" s="74">
        <v>1208268.0</v>
      </c>
      <c r="C12" s="75"/>
      <c r="D12" s="66"/>
      <c r="E12" s="66"/>
      <c r="F12" s="66"/>
      <c r="G12" s="76"/>
      <c r="H12" s="76"/>
      <c r="I12" s="76"/>
    </row>
    <row r="13">
      <c r="A13" s="66">
        <v>1873.0</v>
      </c>
      <c r="B13" s="74">
        <v>1225019.0</v>
      </c>
      <c r="C13" s="75"/>
      <c r="D13" s="66"/>
      <c r="E13" s="66"/>
      <c r="F13" s="66"/>
      <c r="G13" s="76"/>
      <c r="H13" s="76"/>
      <c r="I13" s="76"/>
    </row>
    <row r="14">
      <c r="A14" s="66">
        <v>1874.0</v>
      </c>
      <c r="B14" s="74">
        <v>1241770.0</v>
      </c>
      <c r="C14" s="75"/>
      <c r="D14" s="66"/>
      <c r="E14" s="66"/>
      <c r="F14" s="66"/>
      <c r="G14" s="76"/>
      <c r="H14" s="76"/>
      <c r="I14" s="76"/>
    </row>
    <row r="15">
      <c r="A15" s="66">
        <v>1875.0</v>
      </c>
      <c r="B15" s="74">
        <v>1258521.0</v>
      </c>
      <c r="C15" s="75"/>
      <c r="D15" s="66"/>
      <c r="E15" s="66"/>
      <c r="F15" s="66"/>
      <c r="G15" s="76"/>
      <c r="H15" s="76"/>
      <c r="I15" s="76"/>
    </row>
    <row r="16">
      <c r="A16" s="66">
        <v>1876.0</v>
      </c>
      <c r="B16" s="74">
        <v>1275272.0</v>
      </c>
      <c r="C16" s="75"/>
      <c r="D16" s="66"/>
      <c r="E16" s="66"/>
      <c r="F16" s="66"/>
      <c r="G16" s="76"/>
      <c r="H16" s="76"/>
      <c r="I16" s="76"/>
    </row>
    <row r="17">
      <c r="A17" s="66">
        <v>1877.0</v>
      </c>
      <c r="B17" s="77"/>
      <c r="C17" s="77"/>
      <c r="D17" s="66"/>
      <c r="E17" s="66"/>
      <c r="F17" s="66"/>
      <c r="G17" s="76"/>
      <c r="H17" s="76"/>
      <c r="I17" s="76"/>
    </row>
    <row r="18">
      <c r="A18" s="66">
        <v>1878.0</v>
      </c>
      <c r="B18" s="78"/>
      <c r="C18" s="78"/>
      <c r="D18" s="66"/>
      <c r="E18" s="66"/>
      <c r="F18" s="66"/>
      <c r="G18" s="76"/>
      <c r="H18" s="76"/>
      <c r="I18" s="76"/>
    </row>
    <row r="19">
      <c r="A19" s="66">
        <v>1879.0</v>
      </c>
      <c r="B19" s="79"/>
      <c r="C19" s="77"/>
      <c r="D19" s="66"/>
      <c r="E19" s="66"/>
      <c r="F19" s="66"/>
      <c r="G19" s="76"/>
      <c r="H19" s="76"/>
      <c r="I19" s="76"/>
    </row>
    <row r="20">
      <c r="A20" s="66">
        <v>1880.0</v>
      </c>
      <c r="B20" s="79">
        <v>1342276.0</v>
      </c>
      <c r="C20" s="77"/>
      <c r="D20" s="66"/>
      <c r="E20" s="66"/>
      <c r="F20" s="66"/>
      <c r="G20" s="76"/>
      <c r="H20" s="76"/>
      <c r="I20" s="76"/>
    </row>
    <row r="21">
      <c r="A21" s="66">
        <v>1881.0</v>
      </c>
      <c r="B21" s="79">
        <v>1359027.0</v>
      </c>
      <c r="C21" s="77"/>
      <c r="D21" s="66"/>
      <c r="E21" s="66"/>
      <c r="F21" s="66"/>
      <c r="G21" s="76"/>
      <c r="H21" s="76"/>
      <c r="I21" s="76"/>
    </row>
    <row r="22">
      <c r="A22" s="66">
        <v>1882.0</v>
      </c>
      <c r="B22" s="79">
        <v>1371985.0</v>
      </c>
      <c r="C22" s="77"/>
      <c r="D22" s="66"/>
      <c r="E22" s="66"/>
      <c r="F22" s="66"/>
      <c r="G22" s="76"/>
      <c r="H22" s="76"/>
      <c r="I22" s="76"/>
    </row>
    <row r="23">
      <c r="A23" s="66">
        <v>1883.0</v>
      </c>
      <c r="B23" s="79">
        <v>1384935.0</v>
      </c>
      <c r="C23" s="77"/>
      <c r="D23" s="66"/>
      <c r="E23" s="66"/>
      <c r="F23" s="66"/>
      <c r="G23" s="76"/>
      <c r="H23" s="76"/>
      <c r="I23" s="76"/>
    </row>
    <row r="24">
      <c r="A24" s="66">
        <v>1884.0</v>
      </c>
      <c r="B24" s="79">
        <v>1397885.0</v>
      </c>
      <c r="C24" s="77"/>
      <c r="D24" s="66"/>
      <c r="E24" s="66"/>
      <c r="F24" s="66"/>
      <c r="G24" s="76"/>
      <c r="H24" s="76"/>
      <c r="I24" s="76"/>
    </row>
    <row r="25">
      <c r="A25" s="66">
        <v>1885.0</v>
      </c>
      <c r="B25" s="79">
        <v>1410835.0</v>
      </c>
      <c r="C25" s="80">
        <f t="shared" ref="C25:C163" si="1">D25/B25*100000</f>
        <v>34.94384531</v>
      </c>
      <c r="D25" s="66">
        <v>493.0</v>
      </c>
      <c r="E25" s="66">
        <v>338.0</v>
      </c>
      <c r="F25" s="66">
        <v>155.0</v>
      </c>
      <c r="G25" s="81">
        <f t="shared" ref="G25:G105" si="2">F25/D25*100</f>
        <v>31.44016227</v>
      </c>
      <c r="H25" s="81">
        <f t="shared" ref="H25:H105" si="3">F25/B25*100000</f>
        <v>10.98640167</v>
      </c>
      <c r="I25" s="81">
        <f t="shared" ref="I25:I105" si="4">E25/B25*100000</f>
        <v>23.95744364</v>
      </c>
    </row>
    <row r="26">
      <c r="A26" s="66">
        <v>1886.0</v>
      </c>
      <c r="B26" s="79">
        <v>1423785.0</v>
      </c>
      <c r="C26" s="80">
        <f t="shared" si="1"/>
        <v>30.06071844</v>
      </c>
      <c r="D26" s="66">
        <v>428.0</v>
      </c>
      <c r="E26" s="66">
        <v>297.0</v>
      </c>
      <c r="F26" s="66">
        <v>131.0</v>
      </c>
      <c r="G26" s="81">
        <f t="shared" si="2"/>
        <v>30.60747664</v>
      </c>
      <c r="H26" s="81">
        <f t="shared" si="3"/>
        <v>9.200827372</v>
      </c>
      <c r="I26" s="81">
        <f t="shared" si="4"/>
        <v>20.85989107</v>
      </c>
    </row>
    <row r="27">
      <c r="A27" s="66">
        <v>1887.0</v>
      </c>
      <c r="B27" s="79">
        <v>1436735.0</v>
      </c>
      <c r="C27" s="80">
        <f t="shared" si="1"/>
        <v>38.76845765</v>
      </c>
      <c r="D27" s="66">
        <v>557.0</v>
      </c>
      <c r="E27" s="66">
        <v>372.0</v>
      </c>
      <c r="F27" s="66">
        <v>185.0</v>
      </c>
      <c r="G27" s="81">
        <f t="shared" si="2"/>
        <v>33.21364452</v>
      </c>
      <c r="H27" s="81">
        <f t="shared" si="3"/>
        <v>12.87641771</v>
      </c>
      <c r="I27" s="81">
        <f t="shared" si="4"/>
        <v>25.89203994</v>
      </c>
    </row>
    <row r="28">
      <c r="A28" s="66">
        <v>1888.0</v>
      </c>
      <c r="B28" s="79">
        <v>1449685.0</v>
      </c>
      <c r="C28" s="80">
        <f t="shared" si="1"/>
        <v>37.31845194</v>
      </c>
      <c r="D28" s="66">
        <v>541.0</v>
      </c>
      <c r="E28" s="66">
        <v>362.0</v>
      </c>
      <c r="F28" s="66">
        <v>179.0</v>
      </c>
      <c r="G28" s="81">
        <f t="shared" si="2"/>
        <v>33.08687616</v>
      </c>
      <c r="H28" s="81">
        <f t="shared" si="3"/>
        <v>12.34750998</v>
      </c>
      <c r="I28" s="81">
        <f t="shared" si="4"/>
        <v>24.97094196</v>
      </c>
    </row>
    <row r="29">
      <c r="A29" s="66">
        <v>1889.0</v>
      </c>
      <c r="B29" s="79">
        <v>1462635.0</v>
      </c>
      <c r="C29" s="80">
        <f t="shared" si="1"/>
        <v>39.10750119</v>
      </c>
      <c r="D29" s="66">
        <v>572.0</v>
      </c>
      <c r="E29" s="66">
        <v>383.0</v>
      </c>
      <c r="F29" s="66">
        <v>189.0</v>
      </c>
      <c r="G29" s="81">
        <f t="shared" si="2"/>
        <v>33.04195804</v>
      </c>
      <c r="H29" s="81">
        <f t="shared" si="3"/>
        <v>12.92188413</v>
      </c>
      <c r="I29" s="81">
        <f t="shared" si="4"/>
        <v>26.18561705</v>
      </c>
    </row>
    <row r="30">
      <c r="A30" s="66">
        <v>1890.0</v>
      </c>
      <c r="B30" s="79">
        <v>1475585.0</v>
      </c>
      <c r="C30" s="80">
        <f t="shared" si="1"/>
        <v>34.0881752</v>
      </c>
      <c r="D30" s="66">
        <v>503.0</v>
      </c>
      <c r="E30" s="66">
        <v>336.0</v>
      </c>
      <c r="F30" s="66">
        <v>167.0</v>
      </c>
      <c r="G30" s="81">
        <f t="shared" si="2"/>
        <v>33.20079523</v>
      </c>
      <c r="H30" s="81">
        <f t="shared" si="3"/>
        <v>11.31754524</v>
      </c>
      <c r="I30" s="81">
        <f t="shared" si="4"/>
        <v>22.77062995</v>
      </c>
    </row>
    <row r="31">
      <c r="A31" s="66">
        <v>1891.0</v>
      </c>
      <c r="B31" s="79">
        <v>1488535.0</v>
      </c>
      <c r="C31" s="80">
        <f t="shared" si="1"/>
        <v>38.09114331</v>
      </c>
      <c r="D31" s="66">
        <v>567.0</v>
      </c>
      <c r="E31" s="66">
        <v>368.0</v>
      </c>
      <c r="F31" s="66">
        <v>199.0</v>
      </c>
      <c r="G31" s="81">
        <f t="shared" si="2"/>
        <v>35.09700176</v>
      </c>
      <c r="H31" s="81">
        <f t="shared" si="3"/>
        <v>13.36884924</v>
      </c>
      <c r="I31" s="81">
        <f t="shared" si="4"/>
        <v>24.72229407</v>
      </c>
    </row>
    <row r="32">
      <c r="A32" s="66">
        <v>1892.0</v>
      </c>
      <c r="B32" s="79">
        <v>1504574.0</v>
      </c>
      <c r="C32" s="80">
        <f t="shared" si="1"/>
        <v>29.9752621</v>
      </c>
      <c r="D32" s="66">
        <v>451.0</v>
      </c>
      <c r="E32" s="66">
        <v>314.0</v>
      </c>
      <c r="F32" s="66">
        <v>137.0</v>
      </c>
      <c r="G32" s="81">
        <f t="shared" si="2"/>
        <v>30.37694013</v>
      </c>
      <c r="H32" s="81">
        <f t="shared" si="3"/>
        <v>9.105567423</v>
      </c>
      <c r="I32" s="81">
        <f t="shared" si="4"/>
        <v>20.86969468</v>
      </c>
    </row>
    <row r="33">
      <c r="A33" s="66">
        <v>1893.0</v>
      </c>
      <c r="B33" s="79">
        <v>1520610.0</v>
      </c>
      <c r="C33" s="80">
        <f t="shared" si="1"/>
        <v>29.65914995</v>
      </c>
      <c r="D33" s="66">
        <v>451.0</v>
      </c>
      <c r="E33" s="66">
        <v>329.0</v>
      </c>
      <c r="F33" s="66">
        <v>122.0</v>
      </c>
      <c r="G33" s="81">
        <f t="shared" si="2"/>
        <v>27.05099778</v>
      </c>
      <c r="H33" s="81">
        <f t="shared" si="3"/>
        <v>8.023095994</v>
      </c>
      <c r="I33" s="81">
        <f t="shared" si="4"/>
        <v>21.63605395</v>
      </c>
    </row>
    <row r="34">
      <c r="A34" s="66">
        <v>1894.0</v>
      </c>
      <c r="B34" s="79">
        <v>1536646.0</v>
      </c>
      <c r="C34" s="80">
        <f t="shared" si="1"/>
        <v>39.76192305</v>
      </c>
      <c r="D34" s="66">
        <v>611.0</v>
      </c>
      <c r="E34" s="66">
        <v>421.0</v>
      </c>
      <c r="F34" s="66">
        <v>190.0</v>
      </c>
      <c r="G34" s="81">
        <f t="shared" si="2"/>
        <v>31.09656301</v>
      </c>
      <c r="H34" s="81">
        <f t="shared" si="3"/>
        <v>12.36459145</v>
      </c>
      <c r="I34" s="81">
        <f t="shared" si="4"/>
        <v>27.39733159</v>
      </c>
    </row>
    <row r="35">
      <c r="A35" s="66">
        <v>1895.0</v>
      </c>
      <c r="B35" s="79">
        <v>1552682.0</v>
      </c>
      <c r="C35" s="80">
        <f t="shared" si="1"/>
        <v>37.41912381</v>
      </c>
      <c r="D35" s="66">
        <v>581.0</v>
      </c>
      <c r="E35" s="66">
        <v>422.0</v>
      </c>
      <c r="F35" s="66">
        <v>159.0</v>
      </c>
      <c r="G35" s="81">
        <f t="shared" si="2"/>
        <v>27.36660929</v>
      </c>
      <c r="H35" s="81">
        <f t="shared" si="3"/>
        <v>10.24034542</v>
      </c>
      <c r="I35" s="81">
        <f t="shared" si="4"/>
        <v>27.1787784</v>
      </c>
    </row>
    <row r="36">
      <c r="A36" s="66">
        <v>1896.0</v>
      </c>
      <c r="B36" s="79">
        <v>1568718.0</v>
      </c>
      <c r="C36" s="80">
        <f t="shared" si="1"/>
        <v>30.34324844</v>
      </c>
      <c r="D36" s="66">
        <v>476.0</v>
      </c>
      <c r="E36" s="66">
        <v>324.0</v>
      </c>
      <c r="F36" s="66">
        <v>152.0</v>
      </c>
      <c r="G36" s="81">
        <f t="shared" si="2"/>
        <v>31.93277311</v>
      </c>
      <c r="H36" s="81">
        <f t="shared" si="3"/>
        <v>9.689440677</v>
      </c>
      <c r="I36" s="81">
        <f t="shared" si="4"/>
        <v>20.65380776</v>
      </c>
    </row>
    <row r="37">
      <c r="A37" s="66">
        <v>1897.0</v>
      </c>
      <c r="B37" s="79">
        <v>1584754.0</v>
      </c>
      <c r="C37" s="80">
        <f t="shared" si="1"/>
        <v>31.73994197</v>
      </c>
      <c r="D37" s="66">
        <v>503.0</v>
      </c>
      <c r="E37" s="66">
        <v>354.0</v>
      </c>
      <c r="F37" s="82">
        <v>149.0</v>
      </c>
      <c r="G37" s="81">
        <f t="shared" si="2"/>
        <v>29.6222664</v>
      </c>
      <c r="H37" s="81">
        <f t="shared" si="3"/>
        <v>9.402090167</v>
      </c>
      <c r="I37" s="81">
        <f t="shared" si="4"/>
        <v>22.33785181</v>
      </c>
    </row>
    <row r="38">
      <c r="A38" s="66">
        <v>1898.0</v>
      </c>
      <c r="B38" s="79">
        <v>1600790.0</v>
      </c>
      <c r="C38" s="80">
        <f t="shared" si="1"/>
        <v>31.29704708</v>
      </c>
      <c r="D38" s="66">
        <v>501.0</v>
      </c>
      <c r="E38" s="66">
        <v>322.0</v>
      </c>
      <c r="F38" s="66">
        <v>179.0</v>
      </c>
      <c r="G38" s="81">
        <f t="shared" si="2"/>
        <v>35.72854291</v>
      </c>
      <c r="H38" s="81">
        <f t="shared" si="3"/>
        <v>11.1819789</v>
      </c>
      <c r="I38" s="81">
        <f t="shared" si="4"/>
        <v>20.11506819</v>
      </c>
    </row>
    <row r="39">
      <c r="A39" s="66">
        <v>1899.0</v>
      </c>
      <c r="B39" s="79">
        <v>1616826.0</v>
      </c>
      <c r="C39" s="80">
        <f t="shared" si="1"/>
        <v>28.94560083</v>
      </c>
      <c r="D39" s="66">
        <v>468.0</v>
      </c>
      <c r="E39" s="66">
        <v>330.0</v>
      </c>
      <c r="F39" s="66">
        <v>138.0</v>
      </c>
      <c r="G39" s="81">
        <f t="shared" si="2"/>
        <v>29.48717949</v>
      </c>
      <c r="H39" s="81">
        <f t="shared" si="3"/>
        <v>8.535241269</v>
      </c>
      <c r="I39" s="81">
        <f t="shared" si="4"/>
        <v>20.41035956</v>
      </c>
    </row>
    <row r="40">
      <c r="A40" s="66">
        <v>1900.0</v>
      </c>
      <c r="B40" s="79">
        <v>1632862.0</v>
      </c>
      <c r="C40" s="80">
        <f t="shared" si="1"/>
        <v>26.08916124</v>
      </c>
      <c r="D40" s="66">
        <v>426.0</v>
      </c>
      <c r="E40" s="66">
        <v>314.0</v>
      </c>
      <c r="F40" s="66">
        <v>112.0</v>
      </c>
      <c r="G40" s="81">
        <f t="shared" si="2"/>
        <v>26.29107981</v>
      </c>
      <c r="H40" s="81">
        <f t="shared" si="3"/>
        <v>6.859122204</v>
      </c>
      <c r="I40" s="81">
        <f t="shared" si="4"/>
        <v>19.23003904</v>
      </c>
    </row>
    <row r="41">
      <c r="A41" s="66">
        <v>1901.0</v>
      </c>
      <c r="B41" s="79">
        <v>1648898.0</v>
      </c>
      <c r="C41" s="80">
        <f t="shared" si="1"/>
        <v>28.32194593</v>
      </c>
      <c r="D41" s="66">
        <v>467.0</v>
      </c>
      <c r="E41" s="66">
        <v>335.0</v>
      </c>
      <c r="F41" s="66">
        <v>132.0</v>
      </c>
      <c r="G41" s="81">
        <f t="shared" si="2"/>
        <v>28.26552463</v>
      </c>
      <c r="H41" s="81">
        <f t="shared" si="3"/>
        <v>8.005346601</v>
      </c>
      <c r="I41" s="81">
        <f t="shared" si="4"/>
        <v>20.31659933</v>
      </c>
    </row>
    <row r="42">
      <c r="A42" s="66">
        <v>1902.0</v>
      </c>
      <c r="B42" s="79">
        <v>1684593.0</v>
      </c>
      <c r="C42" s="80">
        <f t="shared" si="1"/>
        <v>22.3792928</v>
      </c>
      <c r="D42" s="66">
        <v>377.0</v>
      </c>
      <c r="E42" s="66">
        <v>268.0</v>
      </c>
      <c r="F42" s="66">
        <v>109.0</v>
      </c>
      <c r="G42" s="81">
        <f t="shared" si="2"/>
        <v>28.91246684</v>
      </c>
      <c r="H42" s="81">
        <f t="shared" si="3"/>
        <v>6.470405611</v>
      </c>
      <c r="I42" s="81">
        <f t="shared" si="4"/>
        <v>15.90888719</v>
      </c>
    </row>
    <row r="43">
      <c r="A43" s="66">
        <v>1903.0</v>
      </c>
      <c r="B43" s="79">
        <v>1720280.0</v>
      </c>
      <c r="C43" s="80">
        <f t="shared" si="1"/>
        <v>24.41463018</v>
      </c>
      <c r="D43" s="66">
        <v>420.0</v>
      </c>
      <c r="E43" s="66">
        <v>324.0</v>
      </c>
      <c r="F43" s="66">
        <v>96.0</v>
      </c>
      <c r="G43" s="81">
        <f t="shared" si="2"/>
        <v>22.85714286</v>
      </c>
      <c r="H43" s="81">
        <f t="shared" si="3"/>
        <v>5.580486897</v>
      </c>
      <c r="I43" s="81">
        <f t="shared" si="4"/>
        <v>18.83414328</v>
      </c>
    </row>
    <row r="44">
      <c r="A44" s="66">
        <v>1904.0</v>
      </c>
      <c r="B44" s="79">
        <v>1755967.0</v>
      </c>
      <c r="C44" s="80">
        <f t="shared" si="1"/>
        <v>29.21467203</v>
      </c>
      <c r="D44" s="66">
        <v>513.0</v>
      </c>
      <c r="E44" s="66">
        <v>398.0</v>
      </c>
      <c r="F44" s="66">
        <v>115.0</v>
      </c>
      <c r="G44" s="81">
        <f t="shared" si="2"/>
        <v>22.417154</v>
      </c>
      <c r="H44" s="81">
        <f t="shared" si="3"/>
        <v>6.549098018</v>
      </c>
      <c r="I44" s="81">
        <f t="shared" si="4"/>
        <v>22.66557401</v>
      </c>
    </row>
    <row r="45">
      <c r="A45" s="66">
        <v>1905.0</v>
      </c>
      <c r="B45" s="79">
        <v>1791654.0</v>
      </c>
      <c r="C45" s="80">
        <f t="shared" si="1"/>
        <v>29.2467184</v>
      </c>
      <c r="D45" s="66">
        <v>524.0</v>
      </c>
      <c r="E45" s="66">
        <v>401.0</v>
      </c>
      <c r="F45" s="66">
        <v>123.0</v>
      </c>
      <c r="G45" s="81">
        <f t="shared" si="2"/>
        <v>23.47328244</v>
      </c>
      <c r="H45" s="81">
        <f t="shared" si="3"/>
        <v>6.865164814</v>
      </c>
      <c r="I45" s="81">
        <f t="shared" si="4"/>
        <v>22.38155358</v>
      </c>
    </row>
    <row r="46">
      <c r="A46" s="66">
        <v>1906.0</v>
      </c>
      <c r="B46" s="79">
        <v>1827341.0</v>
      </c>
      <c r="C46" s="80">
        <f t="shared" si="1"/>
        <v>31.02869142</v>
      </c>
      <c r="D46" s="66">
        <v>567.0</v>
      </c>
      <c r="E46" s="66">
        <v>445.0</v>
      </c>
      <c r="F46" s="66">
        <v>122.0</v>
      </c>
      <c r="G46" s="81">
        <f t="shared" si="2"/>
        <v>21.51675485</v>
      </c>
      <c r="H46" s="81">
        <f t="shared" si="3"/>
        <v>6.676367465</v>
      </c>
      <c r="I46" s="81">
        <f t="shared" si="4"/>
        <v>24.35232395</v>
      </c>
    </row>
    <row r="47">
      <c r="A47" s="66">
        <v>1907.0</v>
      </c>
      <c r="B47" s="79">
        <v>1863028.0</v>
      </c>
      <c r="C47" s="80">
        <f t="shared" si="1"/>
        <v>37.6805931</v>
      </c>
      <c r="D47" s="66">
        <v>702.0</v>
      </c>
      <c r="E47" s="66">
        <v>509.0</v>
      </c>
      <c r="F47" s="66">
        <v>193.0</v>
      </c>
      <c r="G47" s="81">
        <f t="shared" si="2"/>
        <v>27.49287749</v>
      </c>
      <c r="H47" s="81">
        <f t="shared" si="3"/>
        <v>10.3594793</v>
      </c>
      <c r="I47" s="81">
        <f t="shared" si="4"/>
        <v>27.3211138</v>
      </c>
    </row>
    <row r="48">
      <c r="A48" s="66">
        <v>1908.0</v>
      </c>
      <c r="B48" s="79">
        <v>1898715.0</v>
      </c>
      <c r="C48" s="80">
        <f t="shared" si="1"/>
        <v>43.02910126</v>
      </c>
      <c r="D48" s="66">
        <v>817.0</v>
      </c>
      <c r="E48" s="66">
        <v>635.0</v>
      </c>
      <c r="F48" s="66">
        <v>182.0</v>
      </c>
      <c r="G48" s="81">
        <f t="shared" si="2"/>
        <v>22.27662179</v>
      </c>
      <c r="H48" s="81">
        <f t="shared" si="3"/>
        <v>9.585430146</v>
      </c>
      <c r="I48" s="81">
        <f t="shared" si="4"/>
        <v>33.44367111</v>
      </c>
    </row>
    <row r="49">
      <c r="A49" s="66">
        <v>1909.0</v>
      </c>
      <c r="B49" s="79">
        <v>1934402.0</v>
      </c>
      <c r="C49" s="80">
        <f t="shared" si="1"/>
        <v>37.53097857</v>
      </c>
      <c r="D49" s="66">
        <v>726.0</v>
      </c>
      <c r="E49" s="66">
        <v>530.0</v>
      </c>
      <c r="F49" s="66">
        <v>196.0</v>
      </c>
      <c r="G49" s="81">
        <f t="shared" si="2"/>
        <v>26.99724518</v>
      </c>
      <c r="H49" s="81">
        <f t="shared" si="3"/>
        <v>10.1323303</v>
      </c>
      <c r="I49" s="81">
        <f t="shared" si="4"/>
        <v>27.39864826</v>
      </c>
    </row>
    <row r="50">
      <c r="A50" s="66">
        <v>1910.0</v>
      </c>
      <c r="B50" s="79">
        <v>1970089.0</v>
      </c>
      <c r="C50" s="80">
        <f t="shared" si="1"/>
        <v>34.56696626</v>
      </c>
      <c r="D50" s="66">
        <v>681.0</v>
      </c>
      <c r="E50" s="66">
        <v>508.0</v>
      </c>
      <c r="F50" s="66">
        <v>173.0</v>
      </c>
      <c r="G50" s="81">
        <f t="shared" si="2"/>
        <v>25.40381791</v>
      </c>
      <c r="H50" s="81">
        <f t="shared" si="3"/>
        <v>8.781329168</v>
      </c>
      <c r="I50" s="81">
        <f t="shared" si="4"/>
        <v>25.7856371</v>
      </c>
    </row>
    <row r="51">
      <c r="A51" s="66">
        <v>1911.0</v>
      </c>
      <c r="B51" s="79">
        <v>2005776.0</v>
      </c>
      <c r="C51" s="80">
        <f t="shared" si="1"/>
        <v>34.40065092</v>
      </c>
      <c r="D51" s="66">
        <v>690.0</v>
      </c>
      <c r="E51" s="66">
        <v>541.0</v>
      </c>
      <c r="F51" s="66">
        <v>149.0</v>
      </c>
      <c r="G51" s="81">
        <f t="shared" si="2"/>
        <v>21.5942029</v>
      </c>
      <c r="H51" s="81">
        <f t="shared" si="3"/>
        <v>7.428546358</v>
      </c>
      <c r="I51" s="81">
        <f t="shared" si="4"/>
        <v>26.97210456</v>
      </c>
    </row>
    <row r="52">
      <c r="A52" s="66">
        <v>1912.0</v>
      </c>
      <c r="B52" s="83">
        <v>2069629.0</v>
      </c>
      <c r="C52" s="80">
        <f t="shared" si="1"/>
        <v>32.17968051</v>
      </c>
      <c r="D52" s="66">
        <v>666.0</v>
      </c>
      <c r="E52" s="66">
        <v>519.0</v>
      </c>
      <c r="F52" s="66">
        <v>147.0</v>
      </c>
      <c r="G52" s="81">
        <f t="shared" si="2"/>
        <v>22.07207207</v>
      </c>
      <c r="H52" s="81">
        <f t="shared" si="3"/>
        <v>7.102722275</v>
      </c>
      <c r="I52" s="81">
        <f t="shared" si="4"/>
        <v>25.07695824</v>
      </c>
    </row>
    <row r="53">
      <c r="A53" s="66">
        <v>1913.0</v>
      </c>
      <c r="B53" s="83">
        <v>2101555.0</v>
      </c>
      <c r="C53" s="80">
        <f t="shared" si="1"/>
        <v>43.30126977</v>
      </c>
      <c r="D53" s="66">
        <v>910.0</v>
      </c>
      <c r="E53" s="66">
        <v>759.0</v>
      </c>
      <c r="F53" s="66">
        <v>151.0</v>
      </c>
      <c r="G53" s="81">
        <f t="shared" si="2"/>
        <v>16.59340659</v>
      </c>
      <c r="H53" s="81">
        <f t="shared" si="3"/>
        <v>7.185155754</v>
      </c>
      <c r="I53" s="81">
        <f t="shared" si="4"/>
        <v>36.11611402</v>
      </c>
    </row>
    <row r="54">
      <c r="A54" s="66">
        <v>1914.0</v>
      </c>
      <c r="B54" s="83">
        <v>2133481.0</v>
      </c>
      <c r="C54" s="80">
        <f t="shared" si="1"/>
        <v>39.70037699</v>
      </c>
      <c r="D54" s="66">
        <v>847.0</v>
      </c>
      <c r="E54" s="84">
        <v>727.0</v>
      </c>
      <c r="F54" s="66">
        <v>120.0</v>
      </c>
      <c r="G54" s="81">
        <f t="shared" si="2"/>
        <v>14.16765053</v>
      </c>
      <c r="H54" s="81">
        <f t="shared" si="3"/>
        <v>5.624610671</v>
      </c>
      <c r="I54" s="81">
        <f t="shared" si="4"/>
        <v>34.07576632</v>
      </c>
    </row>
    <row r="55">
      <c r="A55" s="66">
        <v>1915.0</v>
      </c>
      <c r="B55" s="83">
        <v>2165407.0</v>
      </c>
      <c r="C55" s="80">
        <f t="shared" si="1"/>
        <v>30.10981307</v>
      </c>
      <c r="D55" s="66">
        <v>652.0</v>
      </c>
      <c r="E55" s="84">
        <v>497.0</v>
      </c>
      <c r="F55" s="66">
        <v>155.0</v>
      </c>
      <c r="G55" s="81">
        <f t="shared" si="2"/>
        <v>23.77300613</v>
      </c>
      <c r="H55" s="81">
        <f t="shared" si="3"/>
        <v>7.158007709</v>
      </c>
      <c r="I55" s="81">
        <f t="shared" si="4"/>
        <v>22.95180536</v>
      </c>
    </row>
    <row r="56">
      <c r="A56" s="66">
        <v>1916.0</v>
      </c>
      <c r="B56" s="83">
        <v>2197333.0</v>
      </c>
      <c r="C56" s="80">
        <f t="shared" si="1"/>
        <v>26.07706706</v>
      </c>
      <c r="D56" s="66">
        <v>573.0</v>
      </c>
      <c r="E56" s="84">
        <v>465.0</v>
      </c>
      <c r="F56" s="66">
        <v>108.0</v>
      </c>
      <c r="G56" s="81">
        <f t="shared" si="2"/>
        <v>18.84816754</v>
      </c>
      <c r="H56" s="81">
        <f t="shared" si="3"/>
        <v>4.915049289</v>
      </c>
      <c r="I56" s="81">
        <f t="shared" si="4"/>
        <v>21.16201777</v>
      </c>
    </row>
    <row r="57">
      <c r="A57" s="66">
        <v>1917.0</v>
      </c>
      <c r="B57" s="83">
        <v>2229259.0</v>
      </c>
      <c r="C57" s="80">
        <f t="shared" si="1"/>
        <v>24.76159118</v>
      </c>
      <c r="D57" s="66">
        <v>552.0</v>
      </c>
      <c r="E57" s="84">
        <v>412.0</v>
      </c>
      <c r="F57" s="66">
        <v>140.0</v>
      </c>
      <c r="G57" s="81">
        <f t="shared" si="2"/>
        <v>25.36231884</v>
      </c>
      <c r="H57" s="81">
        <f t="shared" si="3"/>
        <v>6.280113706</v>
      </c>
      <c r="I57" s="81">
        <f t="shared" si="4"/>
        <v>18.48147748</v>
      </c>
    </row>
    <row r="58">
      <c r="A58" s="66">
        <v>1918.0</v>
      </c>
      <c r="B58" s="83">
        <v>2261185.0</v>
      </c>
      <c r="C58" s="80">
        <f t="shared" si="1"/>
        <v>23.0410161</v>
      </c>
      <c r="D58" s="66">
        <v>521.0</v>
      </c>
      <c r="E58" s="84">
        <v>401.0</v>
      </c>
      <c r="F58" s="66">
        <v>120.0</v>
      </c>
      <c r="G58" s="81">
        <f t="shared" si="2"/>
        <v>23.03262956</v>
      </c>
      <c r="H58" s="81">
        <f t="shared" si="3"/>
        <v>5.306951886</v>
      </c>
      <c r="I58" s="81">
        <f t="shared" si="4"/>
        <v>17.73406422</v>
      </c>
    </row>
    <row r="59">
      <c r="A59" s="66">
        <v>1919.0</v>
      </c>
      <c r="B59" s="83">
        <v>2293111.0</v>
      </c>
      <c r="C59" s="80">
        <f t="shared" si="1"/>
        <v>21.5427862</v>
      </c>
      <c r="D59" s="66">
        <v>494.0</v>
      </c>
      <c r="E59" s="84">
        <v>406.0</v>
      </c>
      <c r="F59" s="66">
        <v>88.0</v>
      </c>
      <c r="G59" s="81">
        <f t="shared" si="2"/>
        <v>17.81376518</v>
      </c>
      <c r="H59" s="81">
        <f t="shared" si="3"/>
        <v>3.837581347</v>
      </c>
      <c r="I59" s="81">
        <f t="shared" si="4"/>
        <v>17.70520485</v>
      </c>
    </row>
    <row r="60">
      <c r="A60" s="66">
        <v>1920.0</v>
      </c>
      <c r="B60" s="83">
        <v>2325037.0</v>
      </c>
      <c r="C60" s="80">
        <f t="shared" si="1"/>
        <v>22.58028582</v>
      </c>
      <c r="D60" s="66">
        <v>525.0</v>
      </c>
      <c r="E60" s="84">
        <v>439.0</v>
      </c>
      <c r="F60" s="66">
        <v>86.0</v>
      </c>
      <c r="G60" s="81">
        <f t="shared" si="2"/>
        <v>16.38095238</v>
      </c>
      <c r="H60" s="81">
        <f t="shared" si="3"/>
        <v>3.698865868</v>
      </c>
      <c r="I60" s="81">
        <f t="shared" si="4"/>
        <v>18.88141995</v>
      </c>
    </row>
    <row r="61">
      <c r="A61" s="66">
        <v>1921.0</v>
      </c>
      <c r="B61" s="83">
        <v>2360510.0</v>
      </c>
      <c r="C61" s="80">
        <f t="shared" si="1"/>
        <v>28.17187811</v>
      </c>
      <c r="D61" s="66">
        <v>665.0</v>
      </c>
      <c r="E61" s="84">
        <v>575.0</v>
      </c>
      <c r="F61" s="66">
        <v>90.0</v>
      </c>
      <c r="G61" s="81">
        <f t="shared" si="2"/>
        <v>13.53383459</v>
      </c>
      <c r="H61" s="81">
        <f t="shared" si="3"/>
        <v>3.812735383</v>
      </c>
      <c r="I61" s="81">
        <f t="shared" si="4"/>
        <v>24.35914273</v>
      </c>
    </row>
    <row r="62">
      <c r="A62" s="66">
        <v>1922.0</v>
      </c>
      <c r="B62" s="83">
        <v>2409008.0</v>
      </c>
      <c r="C62" s="80">
        <f t="shared" si="1"/>
        <v>34.62005938</v>
      </c>
      <c r="D62" s="66">
        <v>834.0</v>
      </c>
      <c r="E62" s="84">
        <v>699.0</v>
      </c>
      <c r="F62" s="66">
        <v>135.0</v>
      </c>
      <c r="G62" s="81">
        <f t="shared" si="2"/>
        <v>16.18705036</v>
      </c>
      <c r="H62" s="81">
        <f t="shared" si="3"/>
        <v>5.603966446</v>
      </c>
      <c r="I62" s="81">
        <f t="shared" si="4"/>
        <v>29.01609293</v>
      </c>
    </row>
    <row r="63">
      <c r="A63" s="66">
        <v>1923.0</v>
      </c>
      <c r="B63" s="83">
        <v>2457506.0</v>
      </c>
      <c r="C63" s="80">
        <f t="shared" si="1"/>
        <v>26.53096269</v>
      </c>
      <c r="D63" s="66">
        <v>652.0</v>
      </c>
      <c r="E63" s="84">
        <v>536.0</v>
      </c>
      <c r="F63" s="66">
        <v>116.0</v>
      </c>
      <c r="G63" s="81">
        <f t="shared" si="2"/>
        <v>17.79141104</v>
      </c>
      <c r="H63" s="81">
        <f t="shared" si="3"/>
        <v>4.720232626</v>
      </c>
      <c r="I63" s="81">
        <f t="shared" si="4"/>
        <v>21.81073007</v>
      </c>
    </row>
    <row r="64">
      <c r="A64" s="66">
        <v>1924.0</v>
      </c>
      <c r="B64" s="83">
        <v>2506004.0</v>
      </c>
      <c r="C64" s="80">
        <f t="shared" si="1"/>
        <v>29.05023296</v>
      </c>
      <c r="D64" s="66">
        <v>728.0</v>
      </c>
      <c r="E64" s="84">
        <v>641.0</v>
      </c>
      <c r="F64" s="66">
        <v>87.0</v>
      </c>
      <c r="G64" s="81">
        <f t="shared" si="2"/>
        <v>11.95054945</v>
      </c>
      <c r="H64" s="81">
        <f t="shared" si="3"/>
        <v>3.471662455</v>
      </c>
      <c r="I64" s="81">
        <f t="shared" si="4"/>
        <v>25.57857051</v>
      </c>
    </row>
    <row r="65">
      <c r="A65" s="66">
        <v>1925.0</v>
      </c>
      <c r="B65" s="83">
        <v>2554502.0</v>
      </c>
      <c r="C65" s="80">
        <f t="shared" si="1"/>
        <v>34.05751884</v>
      </c>
      <c r="D65" s="66">
        <v>870.0</v>
      </c>
      <c r="E65" s="84">
        <v>705.0</v>
      </c>
      <c r="F65" s="66">
        <v>165.0</v>
      </c>
      <c r="G65" s="81">
        <f t="shared" si="2"/>
        <v>18.96551724</v>
      </c>
      <c r="H65" s="81">
        <f t="shared" si="3"/>
        <v>6.459184608</v>
      </c>
      <c r="I65" s="81">
        <f t="shared" si="4"/>
        <v>27.59833424</v>
      </c>
    </row>
    <row r="66">
      <c r="A66" s="66">
        <v>1926.0</v>
      </c>
      <c r="B66" s="85">
        <v>2603000.0</v>
      </c>
      <c r="C66" s="80">
        <f t="shared" si="1"/>
        <v>30.65693431</v>
      </c>
      <c r="D66" s="66">
        <v>798.0</v>
      </c>
      <c r="E66" s="84">
        <v>663.0</v>
      </c>
      <c r="F66" s="66">
        <v>135.0</v>
      </c>
      <c r="G66" s="81">
        <f t="shared" si="2"/>
        <v>16.91729323</v>
      </c>
      <c r="H66" s="81">
        <f t="shared" si="3"/>
        <v>5.186323473</v>
      </c>
      <c r="I66" s="81">
        <f t="shared" si="4"/>
        <v>25.47061083</v>
      </c>
    </row>
    <row r="67">
      <c r="A67" s="66">
        <v>1927.0</v>
      </c>
      <c r="B67" s="85">
        <v>2657000.0</v>
      </c>
      <c r="C67" s="80">
        <f t="shared" si="1"/>
        <v>30.33496425</v>
      </c>
      <c r="D67" s="66">
        <v>806.0</v>
      </c>
      <c r="E67" s="84">
        <v>716.0</v>
      </c>
      <c r="F67" s="66">
        <v>90.0</v>
      </c>
      <c r="G67" s="81">
        <f t="shared" si="2"/>
        <v>11.1662531</v>
      </c>
      <c r="H67" s="81">
        <f t="shared" si="3"/>
        <v>3.387278886</v>
      </c>
      <c r="I67" s="81">
        <f t="shared" si="4"/>
        <v>26.94768536</v>
      </c>
    </row>
    <row r="68">
      <c r="A68" s="66">
        <v>1928.0</v>
      </c>
      <c r="B68" s="85">
        <v>2715000.0</v>
      </c>
      <c r="C68" s="80">
        <f t="shared" si="1"/>
        <v>33.18600368</v>
      </c>
      <c r="D68" s="66">
        <v>901.0</v>
      </c>
      <c r="E68" s="84">
        <v>769.0</v>
      </c>
      <c r="F68" s="66">
        <v>132.0</v>
      </c>
      <c r="G68" s="81">
        <f t="shared" si="2"/>
        <v>14.65038846</v>
      </c>
      <c r="H68" s="81">
        <f t="shared" si="3"/>
        <v>4.861878453</v>
      </c>
      <c r="I68" s="81">
        <f t="shared" si="4"/>
        <v>28.32412523</v>
      </c>
    </row>
    <row r="69">
      <c r="A69" s="66">
        <v>1929.0</v>
      </c>
      <c r="B69" s="85">
        <v>2772000.0</v>
      </c>
      <c r="C69" s="80">
        <f t="shared" si="1"/>
        <v>32.3953824</v>
      </c>
      <c r="D69" s="66">
        <v>898.0</v>
      </c>
      <c r="E69" s="84">
        <v>807.0</v>
      </c>
      <c r="F69" s="66">
        <v>91.0</v>
      </c>
      <c r="G69" s="81">
        <f t="shared" si="2"/>
        <v>10.13363029</v>
      </c>
      <c r="H69" s="81">
        <f t="shared" si="3"/>
        <v>3.282828283</v>
      </c>
      <c r="I69" s="81">
        <f t="shared" si="4"/>
        <v>29.11255411</v>
      </c>
    </row>
    <row r="70">
      <c r="A70" s="66">
        <v>1930.0</v>
      </c>
      <c r="B70" s="85">
        <v>2825000.0</v>
      </c>
      <c r="C70" s="80">
        <f t="shared" si="1"/>
        <v>42.2300885</v>
      </c>
      <c r="D70" s="66">
        <v>1193.0</v>
      </c>
      <c r="E70" s="84">
        <v>1090.0</v>
      </c>
      <c r="F70" s="66">
        <v>103.0</v>
      </c>
      <c r="G70" s="81">
        <f t="shared" si="2"/>
        <v>8.633696563</v>
      </c>
      <c r="H70" s="81">
        <f t="shared" si="3"/>
        <v>3.646017699</v>
      </c>
      <c r="I70" s="81">
        <f t="shared" si="4"/>
        <v>38.5840708</v>
      </c>
    </row>
    <row r="71">
      <c r="A71" s="66">
        <v>1931.0</v>
      </c>
      <c r="B71" s="85">
        <v>2874000.0</v>
      </c>
      <c r="C71" s="80">
        <f t="shared" si="1"/>
        <v>44.46764092</v>
      </c>
      <c r="D71" s="66">
        <v>1278.0</v>
      </c>
      <c r="E71" s="84">
        <v>1191.0</v>
      </c>
      <c r="F71" s="66">
        <v>87.0</v>
      </c>
      <c r="G71" s="81">
        <f t="shared" si="2"/>
        <v>6.807511737</v>
      </c>
      <c r="H71" s="81">
        <f t="shared" si="3"/>
        <v>3.027139875</v>
      </c>
      <c r="I71" s="81">
        <f t="shared" si="4"/>
        <v>41.44050104</v>
      </c>
    </row>
    <row r="72">
      <c r="A72" s="66">
        <v>1932.0</v>
      </c>
      <c r="B72" s="85">
        <v>2925000.0</v>
      </c>
      <c r="C72" s="80">
        <f t="shared" si="1"/>
        <v>39.96581197</v>
      </c>
      <c r="D72" s="66">
        <v>1169.0</v>
      </c>
      <c r="E72" s="84">
        <v>1062.0</v>
      </c>
      <c r="F72" s="66">
        <v>107.0</v>
      </c>
      <c r="G72" s="81">
        <f t="shared" si="2"/>
        <v>9.153122327</v>
      </c>
      <c r="H72" s="81">
        <f t="shared" si="3"/>
        <v>3.658119658</v>
      </c>
      <c r="I72" s="81">
        <f t="shared" si="4"/>
        <v>36.30769231</v>
      </c>
    </row>
    <row r="73">
      <c r="A73" s="66">
        <v>1933.0</v>
      </c>
      <c r="B73" s="85">
        <v>2972000.0</v>
      </c>
      <c r="C73" s="80">
        <f t="shared" si="1"/>
        <v>32.83983849</v>
      </c>
      <c r="D73" s="66">
        <v>976.0</v>
      </c>
      <c r="E73" s="84">
        <v>890.0</v>
      </c>
      <c r="F73" s="66">
        <v>86.0</v>
      </c>
      <c r="G73" s="81">
        <f t="shared" si="2"/>
        <v>8.81147541</v>
      </c>
      <c r="H73" s="81">
        <f t="shared" si="3"/>
        <v>2.893674293</v>
      </c>
      <c r="I73" s="81">
        <f t="shared" si="4"/>
        <v>29.9461642</v>
      </c>
    </row>
    <row r="74">
      <c r="A74" s="66">
        <v>1934.0</v>
      </c>
      <c r="B74" s="85">
        <v>3016000.0</v>
      </c>
      <c r="C74" s="80">
        <f t="shared" si="1"/>
        <v>30.80238727</v>
      </c>
      <c r="D74" s="66">
        <v>929.0</v>
      </c>
      <c r="E74" s="66">
        <v>840.0</v>
      </c>
      <c r="F74" s="66">
        <v>89.0</v>
      </c>
      <c r="G74" s="81">
        <f t="shared" si="2"/>
        <v>9.580193757</v>
      </c>
      <c r="H74" s="81">
        <f t="shared" si="3"/>
        <v>2.950928382</v>
      </c>
      <c r="I74" s="81">
        <f t="shared" si="4"/>
        <v>27.85145889</v>
      </c>
    </row>
    <row r="75">
      <c r="A75" s="66">
        <v>1935.0</v>
      </c>
      <c r="B75" s="85">
        <v>3057000.0</v>
      </c>
      <c r="C75" s="80">
        <f t="shared" si="1"/>
        <v>27.90317305</v>
      </c>
      <c r="D75" s="66">
        <v>853.0</v>
      </c>
      <c r="E75" s="66">
        <v>770.0</v>
      </c>
      <c r="F75" s="66">
        <v>83.0</v>
      </c>
      <c r="G75" s="81">
        <f t="shared" si="2"/>
        <v>9.730363423</v>
      </c>
      <c r="H75" s="81">
        <f t="shared" si="3"/>
        <v>2.715080144</v>
      </c>
      <c r="I75" s="81">
        <f t="shared" si="4"/>
        <v>25.1880929</v>
      </c>
    </row>
    <row r="76">
      <c r="A76" s="66">
        <v>1936.0</v>
      </c>
      <c r="B76" s="85">
        <v>3099000.0</v>
      </c>
      <c r="C76" s="80">
        <f t="shared" si="1"/>
        <v>25.71797354</v>
      </c>
      <c r="D76" s="66">
        <v>797.0</v>
      </c>
      <c r="E76" s="66">
        <v>723.0</v>
      </c>
      <c r="F76" s="66">
        <v>74.0</v>
      </c>
      <c r="G76" s="81">
        <f t="shared" si="2"/>
        <v>9.284818068</v>
      </c>
      <c r="H76" s="81">
        <f t="shared" si="3"/>
        <v>2.387867054</v>
      </c>
      <c r="I76" s="81">
        <f t="shared" si="4"/>
        <v>23.33010649</v>
      </c>
    </row>
    <row r="77">
      <c r="A77" s="66">
        <v>1937.0</v>
      </c>
      <c r="B77" s="85">
        <v>3141000.0</v>
      </c>
      <c r="C77" s="80">
        <f t="shared" si="1"/>
        <v>30.18147087</v>
      </c>
      <c r="D77" s="66">
        <v>948.0</v>
      </c>
      <c r="E77" s="66">
        <v>873.0</v>
      </c>
      <c r="F77" s="66">
        <v>75.0</v>
      </c>
      <c r="G77" s="81">
        <f t="shared" si="2"/>
        <v>7.911392405</v>
      </c>
      <c r="H77" s="81">
        <f t="shared" si="3"/>
        <v>2.387774594</v>
      </c>
      <c r="I77" s="81">
        <f t="shared" si="4"/>
        <v>27.79369628</v>
      </c>
    </row>
    <row r="78">
      <c r="A78" s="66">
        <v>1938.0</v>
      </c>
      <c r="B78" s="85">
        <v>3183000.0</v>
      </c>
      <c r="C78" s="80">
        <f t="shared" si="1"/>
        <v>34.77851084</v>
      </c>
      <c r="D78" s="66">
        <v>1107.0</v>
      </c>
      <c r="E78" s="66">
        <v>1008.0</v>
      </c>
      <c r="F78" s="66">
        <v>99.0</v>
      </c>
      <c r="G78" s="81">
        <f t="shared" si="2"/>
        <v>8.943089431</v>
      </c>
      <c r="H78" s="81">
        <f t="shared" si="3"/>
        <v>3.110273327</v>
      </c>
      <c r="I78" s="81">
        <f t="shared" si="4"/>
        <v>31.66823751</v>
      </c>
    </row>
    <row r="79">
      <c r="A79" s="66">
        <v>1939.0</v>
      </c>
      <c r="B79" s="85">
        <v>3230000.0</v>
      </c>
      <c r="C79" s="80">
        <f t="shared" si="1"/>
        <v>25.13931889</v>
      </c>
      <c r="D79" s="66">
        <v>812.0</v>
      </c>
      <c r="E79" s="66">
        <v>741.0</v>
      </c>
      <c r="F79" s="66">
        <v>71.0</v>
      </c>
      <c r="G79" s="81">
        <f t="shared" si="2"/>
        <v>8.743842365</v>
      </c>
      <c r="H79" s="81">
        <f t="shared" si="3"/>
        <v>2.198142415</v>
      </c>
      <c r="I79" s="81">
        <f t="shared" si="4"/>
        <v>22.94117647</v>
      </c>
    </row>
    <row r="80">
      <c r="A80" s="66">
        <v>1940.0</v>
      </c>
      <c r="B80" s="85">
        <v>3278000.0</v>
      </c>
      <c r="C80" s="80">
        <f t="shared" si="1"/>
        <v>27.18120805</v>
      </c>
      <c r="D80" s="66">
        <v>891.0</v>
      </c>
      <c r="E80" s="66">
        <v>785.0</v>
      </c>
      <c r="F80" s="66">
        <v>106.0</v>
      </c>
      <c r="G80" s="81">
        <f t="shared" si="2"/>
        <v>11.89674523</v>
      </c>
      <c r="H80" s="81">
        <f t="shared" si="3"/>
        <v>3.233679073</v>
      </c>
      <c r="I80" s="81">
        <f t="shared" si="4"/>
        <v>23.94752898</v>
      </c>
    </row>
    <row r="81">
      <c r="A81" s="66">
        <v>1941.0</v>
      </c>
      <c r="B81" s="85">
        <v>3332000.0</v>
      </c>
      <c r="C81" s="80">
        <f t="shared" si="1"/>
        <v>26.41056423</v>
      </c>
      <c r="D81" s="66">
        <v>880.0</v>
      </c>
      <c r="E81" s="66">
        <v>784.0</v>
      </c>
      <c r="F81" s="66">
        <v>96.0</v>
      </c>
      <c r="G81" s="81">
        <f t="shared" si="2"/>
        <v>10.90909091</v>
      </c>
      <c r="H81" s="81">
        <f t="shared" si="3"/>
        <v>2.881152461</v>
      </c>
      <c r="I81" s="81">
        <f t="shared" si="4"/>
        <v>23.52941176</v>
      </c>
    </row>
    <row r="82">
      <c r="A82" s="66">
        <v>1942.0</v>
      </c>
      <c r="B82" s="85">
        <v>3390000.0</v>
      </c>
      <c r="C82" s="80">
        <f t="shared" si="1"/>
        <v>24.60176991</v>
      </c>
      <c r="D82" s="66">
        <v>834.0</v>
      </c>
      <c r="E82" s="66">
        <v>726.0</v>
      </c>
      <c r="F82" s="66">
        <v>108.0</v>
      </c>
      <c r="G82" s="81">
        <f t="shared" si="2"/>
        <v>12.94964029</v>
      </c>
      <c r="H82" s="81">
        <f t="shared" si="3"/>
        <v>3.185840708</v>
      </c>
      <c r="I82" s="81">
        <f t="shared" si="4"/>
        <v>21.4159292</v>
      </c>
    </row>
    <row r="83">
      <c r="A83" s="66">
        <v>1943.0</v>
      </c>
      <c r="B83" s="85">
        <v>3457000.0</v>
      </c>
      <c r="C83" s="80">
        <f t="shared" si="1"/>
        <v>23.83569569</v>
      </c>
      <c r="D83" s="66">
        <v>824.0</v>
      </c>
      <c r="E83" s="66">
        <v>726.0</v>
      </c>
      <c r="F83" s="66">
        <v>98.0</v>
      </c>
      <c r="G83" s="81">
        <f t="shared" si="2"/>
        <v>11.89320388</v>
      </c>
      <c r="H83" s="81">
        <f t="shared" si="3"/>
        <v>2.834827885</v>
      </c>
      <c r="I83" s="81">
        <f t="shared" si="4"/>
        <v>21.0008678</v>
      </c>
    </row>
    <row r="84">
      <c r="A84" s="66">
        <v>1944.0</v>
      </c>
      <c r="B84" s="85">
        <v>3500000.0</v>
      </c>
      <c r="C84" s="80">
        <f t="shared" si="1"/>
        <v>25.45714286</v>
      </c>
      <c r="D84" s="66">
        <v>891.0</v>
      </c>
      <c r="E84" s="66">
        <v>767.0</v>
      </c>
      <c r="F84" s="66">
        <v>124.0</v>
      </c>
      <c r="G84" s="81">
        <f t="shared" si="2"/>
        <v>13.91694725</v>
      </c>
      <c r="H84" s="81">
        <f t="shared" si="3"/>
        <v>3.542857143</v>
      </c>
      <c r="I84" s="81">
        <f t="shared" si="4"/>
        <v>21.91428571</v>
      </c>
    </row>
    <row r="85">
      <c r="A85" s="66">
        <v>1945.0</v>
      </c>
      <c r="B85" s="85">
        <v>3560000.0</v>
      </c>
      <c r="C85" s="80">
        <f t="shared" si="1"/>
        <v>30.02808989</v>
      </c>
      <c r="D85" s="66">
        <v>1069.0</v>
      </c>
      <c r="E85" s="66">
        <v>945.0</v>
      </c>
      <c r="F85" s="66">
        <v>124.0</v>
      </c>
      <c r="G85" s="81">
        <f t="shared" si="2"/>
        <v>11.59962582</v>
      </c>
      <c r="H85" s="81">
        <f t="shared" si="3"/>
        <v>3.483146067</v>
      </c>
      <c r="I85" s="81">
        <f t="shared" si="4"/>
        <v>26.54494382</v>
      </c>
    </row>
    <row r="86">
      <c r="A86" s="66">
        <v>1946.0</v>
      </c>
      <c r="B86" s="85">
        <v>3629000.0</v>
      </c>
      <c r="C86" s="80">
        <f t="shared" si="1"/>
        <v>29.01625792</v>
      </c>
      <c r="D86" s="66">
        <v>1053.0</v>
      </c>
      <c r="E86" s="66">
        <v>914.0</v>
      </c>
      <c r="F86" s="66">
        <v>139.0</v>
      </c>
      <c r="G86" s="81">
        <f t="shared" si="2"/>
        <v>13.20037987</v>
      </c>
      <c r="H86" s="81">
        <f t="shared" si="3"/>
        <v>3.830256269</v>
      </c>
      <c r="I86" s="81">
        <f t="shared" si="4"/>
        <v>25.18600165</v>
      </c>
    </row>
    <row r="87">
      <c r="A87" s="66">
        <v>1947.0</v>
      </c>
      <c r="B87" s="85">
        <v>3710000.0</v>
      </c>
      <c r="C87" s="80">
        <f t="shared" si="1"/>
        <v>28.24797844</v>
      </c>
      <c r="D87" s="66">
        <v>1048.0</v>
      </c>
      <c r="E87" s="66">
        <v>911.0</v>
      </c>
      <c r="F87" s="66">
        <v>137.0</v>
      </c>
      <c r="G87" s="81">
        <f t="shared" si="2"/>
        <v>13.07251908</v>
      </c>
      <c r="H87" s="81">
        <f t="shared" si="3"/>
        <v>3.692722372</v>
      </c>
      <c r="I87" s="81">
        <f t="shared" si="4"/>
        <v>24.55525606</v>
      </c>
    </row>
    <row r="88">
      <c r="A88" s="66">
        <v>1948.0</v>
      </c>
      <c r="B88" s="85">
        <v>3788000.0</v>
      </c>
      <c r="C88" s="80">
        <f t="shared" si="1"/>
        <v>32.36536431</v>
      </c>
      <c r="D88" s="66">
        <v>1226.0</v>
      </c>
      <c r="E88" s="66">
        <v>1086.0</v>
      </c>
      <c r="F88" s="66">
        <v>140.0</v>
      </c>
      <c r="G88" s="81">
        <f t="shared" si="2"/>
        <v>11.41924959</v>
      </c>
      <c r="H88" s="81">
        <f t="shared" si="3"/>
        <v>3.695881732</v>
      </c>
      <c r="I88" s="81">
        <f t="shared" si="4"/>
        <v>28.66948258</v>
      </c>
    </row>
    <row r="89">
      <c r="A89" s="66">
        <v>1949.0</v>
      </c>
      <c r="B89" s="85">
        <v>3882000.0</v>
      </c>
      <c r="C89" s="80">
        <f t="shared" si="1"/>
        <v>36.75940237</v>
      </c>
      <c r="D89" s="66">
        <v>1427.0</v>
      </c>
      <c r="E89" s="66">
        <v>1313.0</v>
      </c>
      <c r="F89" s="66">
        <v>114.0</v>
      </c>
      <c r="G89" s="81">
        <f t="shared" si="2"/>
        <v>7.988787666</v>
      </c>
      <c r="H89" s="81">
        <f t="shared" si="3"/>
        <v>2.936630603</v>
      </c>
      <c r="I89" s="81">
        <f t="shared" si="4"/>
        <v>33.82277177</v>
      </c>
    </row>
    <row r="90">
      <c r="A90" s="66">
        <v>1950.0</v>
      </c>
      <c r="B90" s="85">
        <v>3969000.0</v>
      </c>
      <c r="C90" s="80">
        <f t="shared" si="1"/>
        <v>29.40287226</v>
      </c>
      <c r="D90" s="66">
        <v>1167.0</v>
      </c>
      <c r="E90" s="66">
        <v>1042.0</v>
      </c>
      <c r="F90" s="66">
        <v>125.0</v>
      </c>
      <c r="G90" s="81">
        <f t="shared" si="2"/>
        <v>10.71122536</v>
      </c>
      <c r="H90" s="81">
        <f t="shared" si="3"/>
        <v>3.149407911</v>
      </c>
      <c r="I90" s="81">
        <f t="shared" si="4"/>
        <v>26.25346435</v>
      </c>
    </row>
    <row r="91">
      <c r="A91" s="66">
        <v>1951.0</v>
      </c>
      <c r="B91" s="85">
        <v>4056000.0</v>
      </c>
      <c r="C91" s="80">
        <f t="shared" si="1"/>
        <v>26.70118343</v>
      </c>
      <c r="D91" s="66">
        <v>1083.0</v>
      </c>
      <c r="E91" s="66">
        <v>943.0</v>
      </c>
      <c r="F91" s="66">
        <v>140.0</v>
      </c>
      <c r="G91" s="81">
        <f t="shared" si="2"/>
        <v>12.92705448</v>
      </c>
      <c r="H91" s="81">
        <f t="shared" si="3"/>
        <v>3.451676529</v>
      </c>
      <c r="I91" s="81">
        <f t="shared" si="4"/>
        <v>23.2495069</v>
      </c>
    </row>
    <row r="92">
      <c r="A92" s="66">
        <v>1952.0</v>
      </c>
      <c r="B92" s="85">
        <v>4183000.0</v>
      </c>
      <c r="C92" s="80">
        <f t="shared" si="1"/>
        <v>26.89457327</v>
      </c>
      <c r="D92" s="66">
        <v>1125.0</v>
      </c>
      <c r="E92" s="66">
        <v>1011.0</v>
      </c>
      <c r="F92" s="66">
        <v>114.0</v>
      </c>
      <c r="G92" s="81">
        <f t="shared" si="2"/>
        <v>10.13333333</v>
      </c>
      <c r="H92" s="81">
        <f t="shared" si="3"/>
        <v>2.725316758</v>
      </c>
      <c r="I92" s="81">
        <f t="shared" si="4"/>
        <v>24.16925651</v>
      </c>
    </row>
    <row r="93">
      <c r="A93" s="66">
        <v>1953.0</v>
      </c>
      <c r="B93" s="85">
        <v>4281000.0</v>
      </c>
      <c r="C93" s="80">
        <f t="shared" si="1"/>
        <v>29.08199019</v>
      </c>
      <c r="D93" s="66">
        <v>1245.0</v>
      </c>
      <c r="E93" s="66">
        <v>1135.0</v>
      </c>
      <c r="F93" s="66">
        <v>110.0</v>
      </c>
      <c r="G93" s="81">
        <f t="shared" si="2"/>
        <v>8.835341365</v>
      </c>
      <c r="H93" s="81">
        <f t="shared" si="3"/>
        <v>2.569493109</v>
      </c>
      <c r="I93" s="81">
        <f t="shared" si="4"/>
        <v>26.51249708</v>
      </c>
    </row>
    <row r="94">
      <c r="A94" s="66">
        <v>1954.0</v>
      </c>
      <c r="B94" s="85">
        <v>4402000.0</v>
      </c>
      <c r="C94" s="80">
        <f t="shared" si="1"/>
        <v>29.00954112</v>
      </c>
      <c r="D94" s="66">
        <v>1277.0</v>
      </c>
      <c r="E94" s="66">
        <v>1126.0</v>
      </c>
      <c r="F94" s="66">
        <v>151.0</v>
      </c>
      <c r="G94" s="81">
        <f t="shared" si="2"/>
        <v>11.82458888</v>
      </c>
      <c r="H94" s="81">
        <f t="shared" si="3"/>
        <v>3.430258973</v>
      </c>
      <c r="I94" s="81">
        <f t="shared" si="4"/>
        <v>25.57928214</v>
      </c>
    </row>
    <row r="95">
      <c r="A95" s="66">
        <v>1955.0</v>
      </c>
      <c r="B95" s="85">
        <v>4529000.0</v>
      </c>
      <c r="C95" s="80">
        <f t="shared" si="1"/>
        <v>24.42040185</v>
      </c>
      <c r="D95" s="66">
        <v>1106.0</v>
      </c>
      <c r="E95" s="66">
        <v>990.0</v>
      </c>
      <c r="F95" s="66">
        <v>116.0</v>
      </c>
      <c r="G95" s="81">
        <f t="shared" si="2"/>
        <v>10.48824593</v>
      </c>
      <c r="H95" s="81">
        <f t="shared" si="3"/>
        <v>2.561271804</v>
      </c>
      <c r="I95" s="81">
        <f t="shared" si="4"/>
        <v>21.85913005</v>
      </c>
    </row>
    <row r="96">
      <c r="A96" s="66">
        <v>1956.0</v>
      </c>
      <c r="B96" s="85">
        <v>4641000.0</v>
      </c>
      <c r="C96" s="80">
        <f t="shared" si="1"/>
        <v>20.01723766</v>
      </c>
      <c r="D96" s="66">
        <v>929.0</v>
      </c>
      <c r="E96" s="66">
        <v>827.0</v>
      </c>
      <c r="F96" s="66">
        <v>102.0</v>
      </c>
      <c r="G96" s="81">
        <f t="shared" si="2"/>
        <v>10.9795479</v>
      </c>
      <c r="H96" s="81">
        <f t="shared" si="3"/>
        <v>2.197802198</v>
      </c>
      <c r="I96" s="81">
        <f t="shared" si="4"/>
        <v>17.81943547</v>
      </c>
    </row>
    <row r="97">
      <c r="A97" s="66">
        <v>1957.0</v>
      </c>
      <c r="B97" s="85">
        <v>4786000.0</v>
      </c>
      <c r="C97" s="80">
        <f t="shared" si="1"/>
        <v>27.30881738</v>
      </c>
      <c r="D97" s="66">
        <v>1307.0</v>
      </c>
      <c r="E97" s="66">
        <v>1222.0</v>
      </c>
      <c r="F97" s="66">
        <v>85.0</v>
      </c>
      <c r="G97" s="81">
        <f t="shared" si="2"/>
        <v>6.503442999</v>
      </c>
      <c r="H97" s="81">
        <f t="shared" si="3"/>
        <v>1.776013372</v>
      </c>
      <c r="I97" s="81">
        <f t="shared" si="4"/>
        <v>25.53280401</v>
      </c>
    </row>
    <row r="98">
      <c r="A98" s="66">
        <v>1958.0</v>
      </c>
      <c r="B98" s="85">
        <v>4915000.0</v>
      </c>
      <c r="C98" s="80">
        <f t="shared" si="1"/>
        <v>30.3560529</v>
      </c>
      <c r="D98" s="66">
        <v>1492.0</v>
      </c>
      <c r="E98" s="66">
        <v>1385.0</v>
      </c>
      <c r="F98" s="66">
        <v>107.0</v>
      </c>
      <c r="G98" s="81">
        <f t="shared" si="2"/>
        <v>7.171581769</v>
      </c>
      <c r="H98" s="81">
        <f t="shared" si="3"/>
        <v>2.177009156</v>
      </c>
      <c r="I98" s="81">
        <f t="shared" si="4"/>
        <v>28.17904374</v>
      </c>
    </row>
    <row r="99">
      <c r="A99" s="66">
        <v>1959.0</v>
      </c>
      <c r="B99" s="85">
        <v>5035000.0</v>
      </c>
      <c r="C99" s="80">
        <f t="shared" si="1"/>
        <v>24.76663357</v>
      </c>
      <c r="D99" s="66">
        <v>1247.0</v>
      </c>
      <c r="E99" s="66">
        <v>1146.0</v>
      </c>
      <c r="F99" s="66">
        <v>101.0</v>
      </c>
      <c r="G99" s="81">
        <f t="shared" si="2"/>
        <v>8.099438653</v>
      </c>
      <c r="H99" s="81">
        <f t="shared" si="3"/>
        <v>2.005958292</v>
      </c>
      <c r="I99" s="81">
        <f t="shared" si="4"/>
        <v>22.76067527</v>
      </c>
    </row>
    <row r="100">
      <c r="A100" s="66">
        <v>1960.0</v>
      </c>
      <c r="B100" s="85">
        <v>5152000.0</v>
      </c>
      <c r="C100" s="80">
        <f t="shared" si="1"/>
        <v>24.26242236</v>
      </c>
      <c r="D100" s="66">
        <v>1250.0</v>
      </c>
      <c r="E100" s="66">
        <v>1185.0</v>
      </c>
      <c r="F100" s="66">
        <v>65.0</v>
      </c>
      <c r="G100" s="81">
        <f t="shared" si="2"/>
        <v>5.2</v>
      </c>
      <c r="H100" s="81">
        <f t="shared" si="3"/>
        <v>1.261645963</v>
      </c>
      <c r="I100" s="81">
        <f t="shared" si="4"/>
        <v>23.0007764</v>
      </c>
    </row>
    <row r="101">
      <c r="A101" s="66">
        <v>1961.0</v>
      </c>
      <c r="B101" s="85">
        <v>5268000.0</v>
      </c>
      <c r="C101" s="80">
        <f t="shared" si="1"/>
        <v>29.17615793</v>
      </c>
      <c r="D101" s="66">
        <v>1537.0</v>
      </c>
      <c r="E101" s="66">
        <v>1457.0</v>
      </c>
      <c r="F101" s="66">
        <v>80.0</v>
      </c>
      <c r="G101" s="81">
        <f t="shared" si="2"/>
        <v>5.204944697</v>
      </c>
      <c r="H101" s="81">
        <f t="shared" si="3"/>
        <v>1.518602885</v>
      </c>
      <c r="I101" s="81">
        <f t="shared" si="4"/>
        <v>27.65755505</v>
      </c>
    </row>
    <row r="102">
      <c r="A102" s="66">
        <v>1962.0</v>
      </c>
      <c r="B102" s="85">
        <v>5381000.0</v>
      </c>
      <c r="C102" s="80">
        <f t="shared" si="1"/>
        <v>32.39174875</v>
      </c>
      <c r="D102" s="66">
        <v>1743.0</v>
      </c>
      <c r="E102" s="66">
        <v>1683.0</v>
      </c>
      <c r="F102" s="66">
        <v>60.0</v>
      </c>
      <c r="G102" s="81">
        <f t="shared" si="2"/>
        <v>3.442340792</v>
      </c>
      <c r="H102" s="81">
        <f t="shared" si="3"/>
        <v>1.11503438</v>
      </c>
      <c r="I102" s="81">
        <f t="shared" si="4"/>
        <v>31.27671437</v>
      </c>
    </row>
    <row r="103">
      <c r="A103" s="66">
        <v>1963.0</v>
      </c>
      <c r="B103" s="85">
        <v>5489000.0</v>
      </c>
      <c r="C103" s="80">
        <f t="shared" si="1"/>
        <v>31.53579887</v>
      </c>
      <c r="D103" s="66">
        <v>1731.0</v>
      </c>
      <c r="E103" s="66">
        <v>1645.0</v>
      </c>
      <c r="F103" s="66">
        <v>86.0</v>
      </c>
      <c r="G103" s="81">
        <f t="shared" si="2"/>
        <v>4.968226459</v>
      </c>
      <c r="H103" s="81">
        <f t="shared" si="3"/>
        <v>1.566769903</v>
      </c>
      <c r="I103" s="81">
        <f t="shared" si="4"/>
        <v>29.96902897</v>
      </c>
    </row>
    <row r="104">
      <c r="A104" s="66">
        <v>1964.0</v>
      </c>
      <c r="B104" s="85">
        <v>5593000.0</v>
      </c>
      <c r="C104" s="80">
        <f t="shared" si="1"/>
        <v>33.52404792</v>
      </c>
      <c r="D104" s="66">
        <v>1875.0</v>
      </c>
      <c r="E104" s="66">
        <v>1762.0</v>
      </c>
      <c r="F104" s="66">
        <v>113.0</v>
      </c>
      <c r="G104" s="81">
        <f t="shared" si="2"/>
        <v>6.026666667</v>
      </c>
      <c r="H104" s="81">
        <f t="shared" si="3"/>
        <v>2.020382621</v>
      </c>
      <c r="I104" s="81">
        <f t="shared" si="4"/>
        <v>31.5036653</v>
      </c>
    </row>
    <row r="105">
      <c r="A105" s="66">
        <v>1965.0</v>
      </c>
      <c r="B105" s="85">
        <v>5694000.0</v>
      </c>
      <c r="C105" s="80">
        <f t="shared" si="1"/>
        <v>30.38285915</v>
      </c>
      <c r="D105" s="66">
        <v>1730.0</v>
      </c>
      <c r="E105" s="66">
        <v>1642.0</v>
      </c>
      <c r="F105" s="66">
        <v>88.0</v>
      </c>
      <c r="G105" s="81">
        <f t="shared" si="2"/>
        <v>5.086705202</v>
      </c>
      <c r="H105" s="81">
        <f t="shared" si="3"/>
        <v>1.545486477</v>
      </c>
      <c r="I105" s="81">
        <f t="shared" si="4"/>
        <v>28.83737267</v>
      </c>
    </row>
    <row r="106">
      <c r="A106" s="66">
        <v>1966.0</v>
      </c>
      <c r="B106" s="85">
        <v>5787000.0</v>
      </c>
      <c r="C106" s="80">
        <f t="shared" si="1"/>
        <v>34.0936582</v>
      </c>
      <c r="D106" s="66">
        <v>1973.0</v>
      </c>
      <c r="E106" s="76"/>
      <c r="F106" s="76"/>
      <c r="G106" s="76"/>
      <c r="H106" s="76"/>
      <c r="I106" s="81"/>
    </row>
    <row r="107">
      <c r="A107" s="66">
        <v>1967.0</v>
      </c>
      <c r="B107" s="85">
        <v>5870000.0</v>
      </c>
      <c r="C107" s="80">
        <f t="shared" si="1"/>
        <v>32.04429302</v>
      </c>
      <c r="D107" s="66">
        <v>1881.0</v>
      </c>
      <c r="E107" s="76"/>
      <c r="F107" s="76"/>
      <c r="G107" s="76"/>
      <c r="H107" s="76"/>
      <c r="I107" s="81"/>
    </row>
    <row r="108">
      <c r="A108" s="66">
        <v>1968.0</v>
      </c>
      <c r="B108" s="85">
        <v>5931000.0</v>
      </c>
      <c r="C108" s="80">
        <f t="shared" si="1"/>
        <v>31.86646434</v>
      </c>
      <c r="D108" s="66">
        <v>1890.0</v>
      </c>
      <c r="E108" s="76"/>
      <c r="F108" s="76"/>
      <c r="G108" s="76"/>
      <c r="H108" s="76"/>
      <c r="I108" s="81"/>
    </row>
    <row r="109">
      <c r="A109" s="66">
        <v>1969.0</v>
      </c>
      <c r="B109" s="85">
        <v>5987000.0</v>
      </c>
      <c r="C109" s="80">
        <f t="shared" si="1"/>
        <v>31.80223818</v>
      </c>
      <c r="D109" s="66">
        <v>1904.0</v>
      </c>
      <c r="E109" s="76"/>
      <c r="F109" s="76"/>
      <c r="G109" s="76"/>
      <c r="H109" s="76"/>
      <c r="I109" s="81"/>
    </row>
    <row r="110">
      <c r="A110" s="66">
        <v>1970.0</v>
      </c>
      <c r="B110" s="85">
        <v>6015000.0</v>
      </c>
      <c r="C110" s="80">
        <f t="shared" si="1"/>
        <v>30.42394015</v>
      </c>
      <c r="D110" s="66">
        <v>1830.0</v>
      </c>
      <c r="E110" s="76"/>
      <c r="F110" s="76"/>
      <c r="G110" s="76"/>
      <c r="H110" s="76"/>
      <c r="I110" s="81"/>
    </row>
    <row r="111">
      <c r="A111" s="66">
        <v>1971.0</v>
      </c>
      <c r="B111" s="85">
        <v>6137300.0</v>
      </c>
      <c r="C111" s="80">
        <f t="shared" si="1"/>
        <v>27.79723983</v>
      </c>
      <c r="D111" s="66">
        <v>1706.0</v>
      </c>
      <c r="E111" s="76"/>
      <c r="F111" s="76"/>
      <c r="G111" s="76"/>
      <c r="H111" s="76"/>
      <c r="I111" s="81"/>
    </row>
    <row r="112">
      <c r="A112" s="66">
        <v>1972.0</v>
      </c>
      <c r="B112" s="85">
        <v>6174200.0</v>
      </c>
      <c r="C112" s="80">
        <f t="shared" si="1"/>
        <v>20.26173431</v>
      </c>
      <c r="D112" s="66">
        <v>1251.0</v>
      </c>
      <c r="E112" s="76"/>
      <c r="F112" s="76"/>
      <c r="G112" s="76"/>
      <c r="H112" s="76"/>
      <c r="I112" s="81"/>
    </row>
    <row r="113">
      <c r="A113" s="66">
        <v>1973.0</v>
      </c>
      <c r="B113" s="85">
        <v>6213100.0</v>
      </c>
      <c r="C113" s="80">
        <f t="shared" si="1"/>
        <v>20.58553701</v>
      </c>
      <c r="D113" s="66">
        <v>1279.0</v>
      </c>
      <c r="E113" s="76"/>
      <c r="F113" s="76"/>
      <c r="G113" s="76"/>
      <c r="H113" s="76"/>
      <c r="I113" s="81"/>
    </row>
    <row r="114">
      <c r="A114" s="66">
        <v>1974.0</v>
      </c>
      <c r="B114" s="85">
        <v>6268600.0</v>
      </c>
      <c r="C114" s="80">
        <f t="shared" si="1"/>
        <v>20.59471014</v>
      </c>
      <c r="D114" s="66">
        <v>1291.0</v>
      </c>
      <c r="E114" s="76"/>
      <c r="F114" s="76"/>
      <c r="G114" s="76"/>
      <c r="H114" s="76"/>
      <c r="I114" s="81"/>
    </row>
    <row r="115">
      <c r="A115" s="66">
        <v>1975.0</v>
      </c>
      <c r="B115" s="85">
        <v>6330300.0</v>
      </c>
      <c r="C115" s="80">
        <f t="shared" si="1"/>
        <v>26.08091244</v>
      </c>
      <c r="D115" s="66">
        <v>1651.0</v>
      </c>
      <c r="E115" s="76"/>
      <c r="F115" s="76"/>
      <c r="G115" s="76"/>
      <c r="H115" s="76"/>
      <c r="I115" s="81"/>
    </row>
    <row r="116">
      <c r="A116" s="66">
        <v>1976.0</v>
      </c>
      <c r="B116" s="85">
        <v>6396800.0</v>
      </c>
      <c r="C116" s="80">
        <f t="shared" si="1"/>
        <v>33.0634067</v>
      </c>
      <c r="D116" s="66">
        <v>2115.0</v>
      </c>
      <c r="E116" s="76"/>
      <c r="F116" s="76"/>
      <c r="G116" s="76"/>
      <c r="H116" s="76"/>
      <c r="I116" s="81"/>
    </row>
    <row r="117">
      <c r="A117" s="66">
        <v>1977.0</v>
      </c>
      <c r="B117" s="85">
        <v>6433100.0</v>
      </c>
      <c r="C117" s="80">
        <f t="shared" si="1"/>
        <v>37.36923101</v>
      </c>
      <c r="D117" s="66">
        <v>2404.0</v>
      </c>
      <c r="E117" s="76"/>
      <c r="F117" s="76"/>
      <c r="G117" s="76"/>
      <c r="H117" s="76"/>
      <c r="I117" s="81"/>
    </row>
    <row r="118">
      <c r="A118" s="66">
        <v>1978.0</v>
      </c>
      <c r="B118" s="85">
        <v>6440500.0</v>
      </c>
      <c r="C118" s="80">
        <f t="shared" si="1"/>
        <v>37.32629454</v>
      </c>
      <c r="D118" s="66">
        <v>2404.0</v>
      </c>
      <c r="E118" s="76"/>
      <c r="F118" s="76"/>
      <c r="G118" s="76"/>
      <c r="H118" s="76"/>
      <c r="I118" s="81"/>
    </row>
    <row r="119">
      <c r="A119" s="66">
        <v>1979.0</v>
      </c>
      <c r="B119" s="85">
        <v>6466000.0</v>
      </c>
      <c r="C119" s="80">
        <f t="shared" si="1"/>
        <v>34.6736777</v>
      </c>
      <c r="D119" s="66">
        <v>2242.0</v>
      </c>
      <c r="E119" s="76"/>
      <c r="F119" s="76"/>
      <c r="G119" s="76"/>
      <c r="H119" s="76"/>
      <c r="I119" s="81"/>
    </row>
    <row r="120">
      <c r="A120" s="66">
        <v>1980.0</v>
      </c>
      <c r="B120" s="85">
        <v>6506000.0</v>
      </c>
      <c r="C120" s="80">
        <f t="shared" si="1"/>
        <v>38.30310483</v>
      </c>
      <c r="D120" s="66">
        <v>2492.0</v>
      </c>
      <c r="E120" s="76"/>
      <c r="F120" s="76"/>
      <c r="G120" s="76"/>
      <c r="H120" s="76"/>
      <c r="I120" s="81"/>
    </row>
    <row r="121">
      <c r="A121" s="66">
        <v>1981.0</v>
      </c>
      <c r="B121" s="85">
        <v>6547200.0</v>
      </c>
      <c r="C121" s="80">
        <f t="shared" si="1"/>
        <v>35.54191105</v>
      </c>
      <c r="D121" s="66">
        <v>2327.0</v>
      </c>
      <c r="E121" s="76"/>
      <c r="F121" s="76"/>
      <c r="G121" s="76"/>
      <c r="H121" s="76"/>
      <c r="I121" s="81"/>
    </row>
    <row r="122">
      <c r="A122" s="66">
        <v>1982.0</v>
      </c>
      <c r="B122" s="85">
        <v>6580600.0</v>
      </c>
      <c r="C122" s="80">
        <f t="shared" si="1"/>
        <v>40.31547275</v>
      </c>
      <c r="D122" s="66">
        <v>2653.0</v>
      </c>
      <c r="E122" s="76"/>
      <c r="F122" s="76"/>
      <c r="G122" s="76"/>
      <c r="H122" s="76"/>
      <c r="I122" s="81"/>
    </row>
    <row r="123">
      <c r="A123" s="66">
        <v>1983.0</v>
      </c>
      <c r="B123" s="85">
        <v>6603000.0</v>
      </c>
      <c r="C123" s="80">
        <f t="shared" si="1"/>
        <v>49.52294412</v>
      </c>
      <c r="D123" s="66">
        <v>3270.0</v>
      </c>
      <c r="E123" s="76"/>
      <c r="F123" s="76"/>
      <c r="G123" s="76"/>
      <c r="H123" s="76"/>
      <c r="I123" s="81"/>
    </row>
    <row r="124">
      <c r="A124" s="66">
        <v>1984.0</v>
      </c>
      <c r="B124" s="85">
        <v>6631000.0</v>
      </c>
      <c r="C124" s="80">
        <f t="shared" si="1"/>
        <v>41.26074499</v>
      </c>
      <c r="D124" s="66">
        <v>2736.0</v>
      </c>
      <c r="E124" s="76"/>
      <c r="F124" s="76"/>
      <c r="G124" s="76"/>
      <c r="H124" s="76"/>
      <c r="I124" s="81"/>
    </row>
    <row r="125">
      <c r="A125" s="66">
        <v>1985.0</v>
      </c>
      <c r="B125" s="85">
        <v>6665800.0</v>
      </c>
      <c r="C125" s="80">
        <f t="shared" si="1"/>
        <v>37.59488734</v>
      </c>
      <c r="D125" s="66">
        <v>2506.0</v>
      </c>
      <c r="E125" s="76"/>
      <c r="F125" s="76"/>
      <c r="G125" s="76"/>
      <c r="H125" s="76"/>
      <c r="I125" s="81"/>
    </row>
    <row r="126">
      <c r="A126" s="66">
        <v>1986.0</v>
      </c>
      <c r="B126" s="85">
        <v>6708200.0</v>
      </c>
      <c r="C126" s="80">
        <f t="shared" si="1"/>
        <v>39.07158403</v>
      </c>
      <c r="D126" s="66">
        <v>2621.0</v>
      </c>
      <c r="E126" s="76"/>
      <c r="F126" s="76"/>
      <c r="G126" s="76"/>
      <c r="H126" s="76"/>
      <c r="I126" s="81"/>
    </row>
    <row r="127">
      <c r="A127" s="66">
        <v>1987.0</v>
      </c>
      <c r="B127" s="85">
        <v>6782000.0</v>
      </c>
      <c r="C127" s="80">
        <f t="shared" si="1"/>
        <v>38.05662047</v>
      </c>
      <c r="D127" s="66">
        <v>2581.0</v>
      </c>
      <c r="E127" s="76"/>
      <c r="F127" s="76"/>
      <c r="G127" s="76"/>
      <c r="H127" s="76"/>
      <c r="I127" s="81"/>
    </row>
    <row r="128">
      <c r="A128" s="66">
        <v>1988.0</v>
      </c>
      <c r="B128" s="85">
        <v>6837100.0</v>
      </c>
      <c r="C128" s="80">
        <f t="shared" si="1"/>
        <v>38.14482749</v>
      </c>
      <c r="D128" s="66">
        <v>2608.0</v>
      </c>
      <c r="E128" s="76"/>
      <c r="F128" s="76"/>
      <c r="G128" s="76"/>
      <c r="H128" s="76"/>
      <c r="I128" s="81"/>
    </row>
    <row r="129">
      <c r="A129" s="66">
        <v>1989.0</v>
      </c>
      <c r="B129" s="85">
        <v>6925100.0</v>
      </c>
      <c r="C129" s="80">
        <f t="shared" si="1"/>
        <v>40.96691745</v>
      </c>
      <c r="D129" s="66">
        <v>2837.0</v>
      </c>
      <c r="E129" s="76"/>
      <c r="F129" s="76"/>
      <c r="G129" s="76"/>
      <c r="H129" s="76"/>
      <c r="I129" s="81"/>
    </row>
    <row r="130">
      <c r="A130" s="66">
        <v>1990.0</v>
      </c>
      <c r="B130" s="85">
        <v>6997000.0</v>
      </c>
      <c r="C130" s="80">
        <f t="shared" si="1"/>
        <v>43.84736316</v>
      </c>
      <c r="D130" s="66">
        <v>3068.0</v>
      </c>
      <c r="E130" s="76"/>
      <c r="F130" s="76"/>
      <c r="G130" s="76"/>
      <c r="H130" s="76"/>
      <c r="I130" s="81"/>
    </row>
    <row r="131">
      <c r="A131" s="66">
        <v>1991.0</v>
      </c>
      <c r="B131" s="85">
        <v>7067400.0</v>
      </c>
      <c r="C131" s="80">
        <f t="shared" si="1"/>
        <v>44.82553697</v>
      </c>
      <c r="D131" s="66">
        <v>3168.0</v>
      </c>
      <c r="E131" s="76"/>
      <c r="F131" s="76"/>
      <c r="G131" s="76"/>
      <c r="H131" s="76"/>
      <c r="I131" s="81"/>
    </row>
    <row r="132">
      <c r="A132" s="66">
        <v>1992.0</v>
      </c>
      <c r="B132" s="85">
        <v>7110000.0</v>
      </c>
      <c r="C132" s="80">
        <f t="shared" si="1"/>
        <v>47.0323488</v>
      </c>
      <c r="D132" s="66">
        <v>3344.0</v>
      </c>
      <c r="E132" s="76"/>
      <c r="F132" s="76"/>
      <c r="G132" s="76"/>
      <c r="H132" s="76"/>
      <c r="I132" s="81"/>
    </row>
    <row r="133">
      <c r="A133" s="66">
        <v>1993.0</v>
      </c>
      <c r="B133" s="85">
        <v>7156500.0</v>
      </c>
      <c r="C133" s="80">
        <f t="shared" si="1"/>
        <v>49.68909383</v>
      </c>
      <c r="D133" s="66">
        <v>3556.0</v>
      </c>
      <c r="E133" s="76"/>
      <c r="F133" s="76"/>
      <c r="G133" s="76"/>
      <c r="H133" s="76"/>
      <c r="I133" s="81"/>
    </row>
    <row r="134">
      <c r="A134" s="66">
        <v>1994.0</v>
      </c>
      <c r="B134" s="85">
        <v>7192400.0</v>
      </c>
      <c r="C134" s="80">
        <f t="shared" si="1"/>
        <v>49.28813748</v>
      </c>
      <c r="D134" s="66">
        <v>3545.0</v>
      </c>
      <c r="E134" s="76"/>
      <c r="F134" s="76"/>
      <c r="G134" s="76"/>
      <c r="H134" s="76"/>
      <c r="I134" s="81"/>
    </row>
    <row r="135">
      <c r="A135" s="66">
        <v>1995.0</v>
      </c>
      <c r="B135" s="85">
        <v>7219200.0</v>
      </c>
      <c r="C135" s="80">
        <f t="shared" si="1"/>
        <v>49.21597961</v>
      </c>
      <c r="D135" s="66">
        <v>3553.0</v>
      </c>
      <c r="E135" s="76"/>
      <c r="F135" s="76"/>
      <c r="G135" s="76"/>
      <c r="H135" s="76"/>
      <c r="I135" s="81"/>
    </row>
    <row r="136">
      <c r="A136" s="66">
        <v>1996.0</v>
      </c>
      <c r="B136" s="85">
        <v>7246900.0</v>
      </c>
      <c r="C136" s="80">
        <f t="shared" si="1"/>
        <v>47.87978308</v>
      </c>
      <c r="D136" s="66">
        <v>3469.8</v>
      </c>
      <c r="E136" s="76"/>
      <c r="F136" s="76"/>
      <c r="G136" s="76"/>
      <c r="H136" s="76"/>
      <c r="I136" s="81"/>
    </row>
    <row r="137">
      <c r="A137" s="66">
        <v>1997.0</v>
      </c>
      <c r="B137" s="85">
        <v>7274600.0</v>
      </c>
      <c r="C137" s="80">
        <f t="shared" si="1"/>
        <v>47.08162648</v>
      </c>
      <c r="D137" s="66">
        <v>3425.0</v>
      </c>
      <c r="E137" s="76"/>
      <c r="F137" s="76"/>
      <c r="G137" s="76"/>
      <c r="H137" s="76"/>
      <c r="I137" s="81"/>
    </row>
    <row r="138">
      <c r="A138" s="66">
        <v>1998.0</v>
      </c>
      <c r="B138" s="85">
        <v>7295900.0</v>
      </c>
      <c r="C138" s="80">
        <f t="shared" si="1"/>
        <v>45.25966639</v>
      </c>
      <c r="D138" s="66">
        <v>3302.1</v>
      </c>
      <c r="E138" s="76"/>
      <c r="F138" s="76"/>
      <c r="G138" s="76"/>
      <c r="H138" s="76"/>
      <c r="I138" s="81"/>
    </row>
    <row r="139">
      <c r="A139" s="66">
        <v>1999.0</v>
      </c>
      <c r="B139" s="85">
        <v>7323300.0</v>
      </c>
      <c r="C139" s="80">
        <f t="shared" si="1"/>
        <v>45.35250502</v>
      </c>
      <c r="D139" s="66">
        <v>3321.3</v>
      </c>
      <c r="E139" s="76"/>
      <c r="F139" s="76"/>
      <c r="G139" s="76"/>
      <c r="H139" s="76"/>
      <c r="I139" s="81"/>
    </row>
    <row r="140">
      <c r="A140" s="66">
        <v>2000.0</v>
      </c>
      <c r="B140" s="85">
        <v>7357000.0</v>
      </c>
      <c r="C140" s="80">
        <f t="shared" si="1"/>
        <v>42.46703819</v>
      </c>
      <c r="D140" s="66">
        <v>3124.3</v>
      </c>
      <c r="E140" s="76"/>
      <c r="F140" s="76"/>
      <c r="G140" s="76"/>
      <c r="H140" s="76"/>
      <c r="I140" s="81"/>
    </row>
    <row r="141">
      <c r="A141" s="66">
        <v>2001.0</v>
      </c>
      <c r="B141" s="85">
        <v>7396400.0</v>
      </c>
      <c r="C141" s="80">
        <f t="shared" si="1"/>
        <v>43.59147693</v>
      </c>
      <c r="D141" s="66">
        <v>3224.2</v>
      </c>
      <c r="E141" s="76"/>
      <c r="F141" s="76"/>
      <c r="G141" s="76"/>
      <c r="H141" s="76"/>
      <c r="I141" s="81"/>
    </row>
    <row r="142">
      <c r="A142" s="66">
        <v>2002.0</v>
      </c>
      <c r="B142" s="85">
        <v>7441500.0</v>
      </c>
      <c r="C142" s="80">
        <f t="shared" si="1"/>
        <v>47.45145468</v>
      </c>
      <c r="D142" s="66">
        <v>3531.1</v>
      </c>
      <c r="E142" s="76"/>
      <c r="F142" s="76"/>
      <c r="G142" s="76"/>
      <c r="H142" s="76"/>
      <c r="I142" s="81"/>
    </row>
    <row r="143">
      <c r="A143" s="66">
        <v>2003.0</v>
      </c>
      <c r="B143" s="85">
        <v>7485500.0</v>
      </c>
      <c r="C143" s="80">
        <f t="shared" si="1"/>
        <v>49.65199385</v>
      </c>
      <c r="D143" s="66">
        <v>3716.7</v>
      </c>
      <c r="E143" s="76"/>
      <c r="F143" s="76"/>
      <c r="G143" s="76"/>
      <c r="H143" s="76"/>
      <c r="I143" s="81"/>
    </row>
    <row r="144">
      <c r="A144" s="66">
        <v>2004.0</v>
      </c>
      <c r="B144" s="85">
        <v>7535300.0</v>
      </c>
      <c r="C144" s="80">
        <f t="shared" si="1"/>
        <v>49.86928191</v>
      </c>
      <c r="D144" s="66">
        <v>3757.8</v>
      </c>
      <c r="E144" s="76"/>
      <c r="F144" s="76"/>
      <c r="G144" s="76"/>
      <c r="H144" s="76"/>
      <c r="I144" s="81"/>
    </row>
    <row r="145">
      <c r="A145" s="66">
        <v>2005.0</v>
      </c>
      <c r="B145" s="85">
        <v>7581200.0</v>
      </c>
      <c r="C145" s="80">
        <f t="shared" si="1"/>
        <v>51.32564765</v>
      </c>
      <c r="D145" s="66">
        <v>3891.1</v>
      </c>
      <c r="E145" s="76"/>
      <c r="F145" s="76"/>
      <c r="G145" s="76"/>
      <c r="H145" s="76"/>
      <c r="I145" s="81"/>
    </row>
    <row r="146">
      <c r="A146" s="66">
        <v>2006.0</v>
      </c>
      <c r="B146" s="85">
        <v>7631900.0</v>
      </c>
      <c r="C146" s="80">
        <f t="shared" si="1"/>
        <v>51.70534205</v>
      </c>
      <c r="D146" s="66">
        <v>3946.1</v>
      </c>
      <c r="E146" s="76"/>
      <c r="F146" s="76"/>
      <c r="G146" s="76"/>
      <c r="H146" s="76"/>
      <c r="I146" s="81"/>
    </row>
    <row r="147">
      <c r="A147" s="66">
        <v>2007.0</v>
      </c>
      <c r="B147" s="85">
        <v>7692700.0</v>
      </c>
      <c r="C147" s="80">
        <f t="shared" si="1"/>
        <v>54.50102045</v>
      </c>
      <c r="D147" s="66">
        <v>4192.6</v>
      </c>
      <c r="E147" s="76"/>
      <c r="F147" s="76"/>
      <c r="G147" s="76"/>
      <c r="H147" s="76"/>
      <c r="I147" s="81"/>
    </row>
    <row r="148">
      <c r="A148" s="66">
        <v>2008.0</v>
      </c>
      <c r="B148" s="85">
        <v>7761500.0</v>
      </c>
      <c r="C148" s="80">
        <f t="shared" si="1"/>
        <v>57.15390066</v>
      </c>
      <c r="D148" s="66">
        <v>4436.0</v>
      </c>
      <c r="E148" s="76"/>
      <c r="F148" s="76"/>
      <c r="G148" s="76"/>
      <c r="H148" s="76"/>
      <c r="I148" s="81"/>
    </row>
    <row r="149">
      <c r="A149" s="66">
        <v>2009.0</v>
      </c>
      <c r="B149" s="85">
        <v>7843500.0</v>
      </c>
      <c r="C149" s="80">
        <f t="shared" si="1"/>
        <v>57.2129789</v>
      </c>
      <c r="D149" s="66">
        <v>4487.5</v>
      </c>
      <c r="E149" s="76"/>
      <c r="F149" s="76"/>
      <c r="G149" s="76"/>
      <c r="H149" s="76"/>
      <c r="I149" s="81"/>
    </row>
    <row r="150">
      <c r="A150" s="66">
        <v>2010.0</v>
      </c>
      <c r="B150" s="85">
        <v>7929400.0</v>
      </c>
      <c r="C150" s="80">
        <f t="shared" si="1"/>
        <v>57.88962595</v>
      </c>
      <c r="D150" s="66">
        <v>4590.3</v>
      </c>
      <c r="E150" s="76"/>
      <c r="F150" s="76"/>
      <c r="G150" s="76"/>
      <c r="H150" s="76"/>
      <c r="I150" s="81"/>
    </row>
    <row r="151">
      <c r="A151" s="66">
        <v>2011.0</v>
      </c>
      <c r="B151" s="85">
        <v>8004736.0</v>
      </c>
      <c r="C151" s="80">
        <f t="shared" si="1"/>
        <v>57.32606297</v>
      </c>
      <c r="D151" s="66">
        <v>4588.8</v>
      </c>
      <c r="E151" s="76"/>
      <c r="F151" s="76"/>
      <c r="G151" s="76"/>
      <c r="H151" s="76"/>
      <c r="I151" s="81"/>
    </row>
    <row r="152">
      <c r="A152" s="66">
        <v>2012.0</v>
      </c>
      <c r="B152" s="85">
        <v>8059752.0</v>
      </c>
      <c r="C152" s="80">
        <f t="shared" si="1"/>
        <v>57.95835902</v>
      </c>
      <c r="D152" s="66">
        <v>4671.3</v>
      </c>
      <c r="E152" s="76"/>
      <c r="F152" s="76"/>
      <c r="G152" s="76"/>
      <c r="H152" s="76"/>
      <c r="I152" s="81"/>
    </row>
    <row r="153">
      <c r="A153" s="66">
        <v>2013.0</v>
      </c>
      <c r="B153" s="85">
        <v>8108825.0</v>
      </c>
      <c r="C153" s="80">
        <f t="shared" si="1"/>
        <v>62.05338011</v>
      </c>
      <c r="D153" s="66">
        <v>5031.8</v>
      </c>
      <c r="E153" s="76"/>
      <c r="F153" s="76"/>
      <c r="G153" s="76"/>
      <c r="H153" s="76"/>
      <c r="I153" s="81"/>
    </row>
    <row r="154">
      <c r="A154" s="66">
        <v>2014.0</v>
      </c>
      <c r="B154" s="85">
        <v>8147535.0</v>
      </c>
      <c r="C154" s="80">
        <f t="shared" si="1"/>
        <v>63.57137466</v>
      </c>
      <c r="D154" s="66">
        <v>5179.5</v>
      </c>
      <c r="E154" s="76"/>
      <c r="F154" s="76"/>
      <c r="G154" s="76"/>
      <c r="H154" s="76"/>
      <c r="I154" s="81"/>
    </row>
    <row r="155">
      <c r="A155" s="66">
        <v>2015.0</v>
      </c>
      <c r="B155" s="85">
        <v>8175743.0</v>
      </c>
      <c r="C155" s="80">
        <f t="shared" si="1"/>
        <v>63.34225525</v>
      </c>
      <c r="D155" s="66">
        <v>5178.7</v>
      </c>
      <c r="E155" s="76"/>
      <c r="F155" s="76"/>
      <c r="G155" s="76"/>
      <c r="H155" s="76"/>
      <c r="I155" s="81"/>
    </row>
    <row r="156">
      <c r="A156" s="66">
        <v>2016.0</v>
      </c>
      <c r="B156" s="85">
        <v>8225036.0</v>
      </c>
      <c r="C156" s="80">
        <f t="shared" si="1"/>
        <v>61.97054943</v>
      </c>
      <c r="D156" s="66">
        <v>5097.1</v>
      </c>
      <c r="E156" s="76"/>
      <c r="F156" s="76"/>
      <c r="G156" s="76"/>
      <c r="H156" s="76"/>
      <c r="I156" s="81"/>
    </row>
    <row r="157">
      <c r="A157" s="66">
        <v>2017.0</v>
      </c>
      <c r="B157" s="79">
        <v>8292832.0</v>
      </c>
      <c r="C157" s="80">
        <f t="shared" si="1"/>
        <v>61.11663663</v>
      </c>
      <c r="D157" s="66">
        <v>5068.3</v>
      </c>
      <c r="E157" s="76"/>
      <c r="F157" s="76"/>
      <c r="G157" s="76"/>
      <c r="H157" s="76"/>
      <c r="I157" s="81"/>
    </row>
    <row r="158">
      <c r="A158" s="66">
        <v>2018.0</v>
      </c>
      <c r="B158" s="79">
        <v>8386951.0</v>
      </c>
      <c r="C158" s="80">
        <f t="shared" si="1"/>
        <v>57.65623288</v>
      </c>
      <c r="D158" s="66">
        <v>4835.6</v>
      </c>
      <c r="E158" s="76"/>
      <c r="F158" s="76"/>
      <c r="G158" s="76"/>
      <c r="H158" s="76"/>
      <c r="I158" s="81"/>
    </row>
    <row r="159">
      <c r="A159" s="66">
        <v>2019.0</v>
      </c>
      <c r="B159" s="79">
        <v>8483186.0</v>
      </c>
      <c r="C159" s="80">
        <f t="shared" si="1"/>
        <v>52.90347282</v>
      </c>
      <c r="D159" s="66">
        <v>4487.9</v>
      </c>
      <c r="E159" s="76"/>
      <c r="F159" s="76"/>
      <c r="G159" s="76"/>
      <c r="H159" s="76"/>
      <c r="I159" s="81"/>
    </row>
    <row r="160">
      <c r="A160" s="66">
        <v>2020.0</v>
      </c>
      <c r="B160" s="79">
        <v>8551095.0</v>
      </c>
      <c r="C160" s="80">
        <f t="shared" si="1"/>
        <v>50.88354182</v>
      </c>
      <c r="D160" s="66">
        <v>4351.1</v>
      </c>
      <c r="E160" s="76"/>
      <c r="F160" s="76"/>
      <c r="G160" s="76"/>
      <c r="H160" s="76"/>
      <c r="I160" s="81"/>
    </row>
    <row r="161">
      <c r="A161" s="66">
        <v>2021.0</v>
      </c>
      <c r="B161" s="79">
        <v>8572020.0</v>
      </c>
      <c r="C161" s="80">
        <f t="shared" si="1"/>
        <v>42.2420853</v>
      </c>
      <c r="D161" s="66">
        <v>3621.0</v>
      </c>
      <c r="E161" s="76"/>
      <c r="F161" s="76"/>
      <c r="G161" s="76"/>
      <c r="H161" s="76"/>
      <c r="I161" s="81"/>
    </row>
    <row r="162">
      <c r="A162" s="66">
        <v>2022.0</v>
      </c>
      <c r="B162" s="79">
        <v>8673184.0</v>
      </c>
      <c r="C162" s="80">
        <f t="shared" si="1"/>
        <v>45.35473939</v>
      </c>
      <c r="D162" s="66">
        <v>3933.7</v>
      </c>
      <c r="E162" s="76"/>
      <c r="F162" s="76"/>
      <c r="G162" s="76"/>
      <c r="H162" s="76"/>
      <c r="I162" s="81"/>
    </row>
    <row r="163">
      <c r="A163" s="66">
        <v>2023.0</v>
      </c>
      <c r="B163" s="79">
        <v>8848020.0</v>
      </c>
      <c r="C163" s="80">
        <f t="shared" si="1"/>
        <v>50.20671291</v>
      </c>
      <c r="D163" s="66">
        <v>4442.3</v>
      </c>
      <c r="E163" s="76"/>
      <c r="F163" s="76"/>
      <c r="G163" s="76"/>
      <c r="H163" s="76"/>
      <c r="I163" s="81"/>
    </row>
    <row r="165">
      <c r="A165" s="65" t="s">
        <v>30</v>
      </c>
      <c r="B165" s="32"/>
      <c r="C165" s="33"/>
    </row>
    <row r="166">
      <c r="A166" s="71" t="s">
        <v>31</v>
      </c>
      <c r="B166" s="32"/>
      <c r="C166" s="33"/>
    </row>
    <row r="167">
      <c r="A167" s="71" t="s">
        <v>32</v>
      </c>
      <c r="B167" s="32"/>
      <c r="C167" s="33"/>
    </row>
    <row r="168">
      <c r="A168" s="71" t="s">
        <v>33</v>
      </c>
      <c r="B168" s="32"/>
      <c r="C168" s="33"/>
    </row>
    <row r="169">
      <c r="A169" s="71" t="s">
        <v>47</v>
      </c>
      <c r="B169" s="32"/>
      <c r="C169" s="33"/>
    </row>
    <row r="170">
      <c r="A170" s="71" t="s">
        <v>35</v>
      </c>
      <c r="B170" s="32"/>
      <c r="C170" s="33"/>
    </row>
    <row r="171">
      <c r="A171" s="71" t="s">
        <v>36</v>
      </c>
      <c r="B171" s="32"/>
      <c r="C171" s="33"/>
    </row>
    <row r="172">
      <c r="A172" s="71" t="s">
        <v>55</v>
      </c>
      <c r="B172" s="32"/>
      <c r="C172" s="33"/>
    </row>
    <row r="173">
      <c r="A173" s="65" t="s">
        <v>52</v>
      </c>
      <c r="B173" s="32"/>
      <c r="C173" s="33"/>
    </row>
    <row r="174">
      <c r="A174" s="66">
        <v>1.0</v>
      </c>
      <c r="B174" s="71" t="s">
        <v>40</v>
      </c>
      <c r="C174" s="33"/>
    </row>
    <row r="175">
      <c r="A175" s="66">
        <v>2.0</v>
      </c>
      <c r="B175" s="71" t="s">
        <v>41</v>
      </c>
      <c r="C175" s="33"/>
    </row>
    <row r="176">
      <c r="A176" s="66">
        <v>3.0</v>
      </c>
      <c r="B176" s="71" t="s">
        <v>42</v>
      </c>
      <c r="C176" s="33"/>
    </row>
    <row r="177">
      <c r="A177" s="66">
        <v>4.0</v>
      </c>
      <c r="B177" s="71" t="s">
        <v>43</v>
      </c>
      <c r="C177" s="33"/>
    </row>
  </sheetData>
  <mergeCells count="13">
    <mergeCell ref="A172:C172"/>
    <mergeCell ref="A173:C173"/>
    <mergeCell ref="B174:C174"/>
    <mergeCell ref="B175:C175"/>
    <mergeCell ref="B176:C176"/>
    <mergeCell ref="B177:C177"/>
    <mergeCell ref="A165:C165"/>
    <mergeCell ref="A166:C166"/>
    <mergeCell ref="A167:C167"/>
    <mergeCell ref="A168:C168"/>
    <mergeCell ref="A169:C169"/>
    <mergeCell ref="A170:C170"/>
    <mergeCell ref="A171:C171"/>
  </mergeCell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5" t="s">
        <v>9</v>
      </c>
      <c r="B1" s="55" t="s">
        <v>61</v>
      </c>
      <c r="C1" s="55" t="s">
        <v>62</v>
      </c>
      <c r="D1" s="55" t="s">
        <v>63</v>
      </c>
      <c r="E1" s="55" t="s">
        <v>28</v>
      </c>
      <c r="F1" s="86"/>
    </row>
    <row r="2">
      <c r="A2" s="52">
        <v>1919.0</v>
      </c>
      <c r="B2" s="87">
        <v>21.542786197440943</v>
      </c>
      <c r="C2" s="88">
        <v>450.5233283517457</v>
      </c>
      <c r="D2" s="87">
        <v>2.8</v>
      </c>
      <c r="E2" s="69"/>
    </row>
    <row r="3">
      <c r="A3" s="52">
        <v>1920.0</v>
      </c>
      <c r="B3" s="87">
        <v>22.580285819107395</v>
      </c>
      <c r="C3" s="88">
        <v>370.83280825208374</v>
      </c>
      <c r="D3" s="87">
        <v>4.2</v>
      </c>
      <c r="E3" s="69"/>
    </row>
    <row r="4" ht="17.25" customHeight="1">
      <c r="A4" s="52">
        <v>1921.0</v>
      </c>
      <c r="B4" s="87">
        <v>28.171878111086162</v>
      </c>
      <c r="C4" s="88">
        <v>474.21955424886994</v>
      </c>
      <c r="D4" s="87">
        <v>13.2</v>
      </c>
      <c r="E4" s="69"/>
    </row>
    <row r="5">
      <c r="A5" s="52">
        <v>1922.0</v>
      </c>
      <c r="B5" s="87">
        <v>34.620059377137814</v>
      </c>
      <c r="C5" s="88">
        <v>433.0828291147227</v>
      </c>
      <c r="D5" s="87">
        <v>7.7</v>
      </c>
      <c r="E5" s="69"/>
    </row>
    <row r="6">
      <c r="A6" s="52">
        <v>1923.0</v>
      </c>
      <c r="B6" s="87">
        <v>26.530962691444092</v>
      </c>
      <c r="C6" s="88">
        <v>393.93596597526107</v>
      </c>
      <c r="D6" s="87">
        <v>5.2</v>
      </c>
      <c r="E6" s="69"/>
    </row>
    <row r="7">
      <c r="A7" s="52">
        <v>1924.0</v>
      </c>
      <c r="B7" s="87">
        <v>29.050232960522013</v>
      </c>
      <c r="C7" s="88">
        <v>437.3895652201672</v>
      </c>
      <c r="D7" s="87">
        <v>8.1</v>
      </c>
      <c r="E7" s="69"/>
    </row>
    <row r="8">
      <c r="A8" s="52">
        <v>1925.0</v>
      </c>
      <c r="B8" s="87">
        <v>34.0575188432031</v>
      </c>
      <c r="C8" s="88">
        <v>456.09672648524054</v>
      </c>
      <c r="D8" s="87">
        <v>7.4</v>
      </c>
      <c r="E8" s="69"/>
    </row>
    <row r="9">
      <c r="A9" s="52">
        <v>1926.0</v>
      </c>
      <c r="B9" s="87">
        <v>30.656934306569344</v>
      </c>
      <c r="C9" s="88">
        <v>450.13446023818676</v>
      </c>
      <c r="D9" s="87">
        <v>5.3</v>
      </c>
      <c r="E9" s="69"/>
    </row>
    <row r="10">
      <c r="A10" s="52">
        <v>1927.0</v>
      </c>
      <c r="B10" s="87">
        <v>30.33496424538954</v>
      </c>
      <c r="C10" s="88">
        <v>474.9341362438841</v>
      </c>
      <c r="D10" s="87">
        <v>5.5</v>
      </c>
      <c r="E10" s="69"/>
    </row>
    <row r="11">
      <c r="A11" s="52">
        <v>1928.0</v>
      </c>
      <c r="B11" s="87">
        <v>33.18600368324125</v>
      </c>
      <c r="C11" s="88">
        <v>481.80478821362794</v>
      </c>
      <c r="D11" s="87">
        <v>5.0</v>
      </c>
      <c r="E11" s="69"/>
    </row>
    <row r="12">
      <c r="A12" s="52">
        <v>1929.0</v>
      </c>
      <c r="B12" s="87">
        <v>32.39538239538239</v>
      </c>
      <c r="C12" s="88">
        <v>536.5440115440116</v>
      </c>
      <c r="D12" s="87">
        <v>9.0</v>
      </c>
      <c r="E12" s="69"/>
    </row>
    <row r="13">
      <c r="A13" s="52">
        <v>1930.0</v>
      </c>
      <c r="B13" s="87">
        <v>42.23008849557522</v>
      </c>
      <c r="C13" s="88">
        <v>530.5840707964602</v>
      </c>
      <c r="D13" s="87">
        <v>15.2</v>
      </c>
      <c r="E13" s="69"/>
    </row>
    <row r="14">
      <c r="A14" s="52">
        <v>1931.0</v>
      </c>
      <c r="B14" s="87">
        <v>44.46764091858037</v>
      </c>
      <c r="C14" s="88">
        <v>533.0201809324983</v>
      </c>
      <c r="D14" s="87">
        <v>22.8</v>
      </c>
      <c r="E14" s="69"/>
    </row>
    <row r="15">
      <c r="A15" s="52">
        <v>1932.0</v>
      </c>
      <c r="B15" s="87">
        <v>39.965811965811966</v>
      </c>
      <c r="C15" s="88">
        <v>491.96581196581195</v>
      </c>
      <c r="D15" s="87">
        <v>24.0</v>
      </c>
      <c r="E15" s="69"/>
    </row>
    <row r="16">
      <c r="A16" s="52">
        <v>1933.0</v>
      </c>
      <c r="B16" s="87">
        <v>32.83983849259758</v>
      </c>
      <c r="C16" s="88">
        <v>420.5585464333782</v>
      </c>
      <c r="D16" s="87">
        <v>20.2</v>
      </c>
      <c r="E16" s="69"/>
    </row>
    <row r="17">
      <c r="A17" s="52">
        <v>1934.0</v>
      </c>
      <c r="B17" s="87">
        <v>30.80238726790451</v>
      </c>
      <c r="C17" s="88">
        <v>383.3554376657825</v>
      </c>
      <c r="D17" s="87">
        <v>19.0</v>
      </c>
      <c r="E17" s="69"/>
    </row>
    <row r="18">
      <c r="A18" s="52">
        <v>1935.0</v>
      </c>
      <c r="B18" s="87">
        <v>27.903173045469412</v>
      </c>
      <c r="C18" s="88">
        <v>369.8397121360811</v>
      </c>
      <c r="D18" s="87">
        <v>16.5</v>
      </c>
      <c r="E18" s="69"/>
    </row>
    <row r="19">
      <c r="A19" s="52">
        <v>1936.0</v>
      </c>
      <c r="B19" s="87">
        <v>25.717973539851563</v>
      </c>
      <c r="C19" s="88">
        <v>345.3372055501775</v>
      </c>
      <c r="D19" s="87">
        <v>14.6</v>
      </c>
      <c r="E19" s="69"/>
    </row>
    <row r="20">
      <c r="A20" s="52">
        <v>1937.0</v>
      </c>
      <c r="B20" s="87">
        <v>30.181470869149955</v>
      </c>
      <c r="C20" s="88">
        <v>371.5058898439987</v>
      </c>
      <c r="D20" s="87">
        <v>12.7</v>
      </c>
      <c r="E20" s="69"/>
    </row>
    <row r="21">
      <c r="A21" s="52">
        <v>1938.0</v>
      </c>
      <c r="B21" s="87">
        <v>34.77851083883129</v>
      </c>
      <c r="C21" s="88">
        <v>398.334904178448</v>
      </c>
      <c r="D21" s="87">
        <v>13.7</v>
      </c>
      <c r="E21" s="69"/>
    </row>
    <row r="22">
      <c r="A22" s="52">
        <v>1939.0</v>
      </c>
      <c r="B22" s="87">
        <v>25.139318885448915</v>
      </c>
      <c r="C22" s="88">
        <v>365.54179566563465</v>
      </c>
      <c r="D22" s="87">
        <v>10.4</v>
      </c>
      <c r="E22" s="69"/>
    </row>
    <row r="23">
      <c r="A23" s="52">
        <v>1940.0</v>
      </c>
      <c r="B23" s="87">
        <v>27.181208053691275</v>
      </c>
      <c r="C23" s="88">
        <v>334.92983526540576</v>
      </c>
      <c r="D23" s="87">
        <v>5.8</v>
      </c>
      <c r="E23" s="69"/>
    </row>
    <row r="24">
      <c r="A24" s="52">
        <v>1941.0</v>
      </c>
      <c r="B24" s="87">
        <v>26.410564225690276</v>
      </c>
      <c r="C24" s="88">
        <v>321.2785114045618</v>
      </c>
      <c r="D24" s="87">
        <v>3.0</v>
      </c>
      <c r="E24" s="69"/>
    </row>
    <row r="25">
      <c r="A25" s="52">
        <v>1942.0</v>
      </c>
      <c r="B25" s="87">
        <v>24.601769911504423</v>
      </c>
      <c r="C25" s="88">
        <v>391.23893805309734</v>
      </c>
      <c r="D25" s="87">
        <v>1.1</v>
      </c>
      <c r="E25" s="69"/>
    </row>
    <row r="26">
      <c r="A26" s="52">
        <v>1943.0</v>
      </c>
      <c r="B26" s="87">
        <v>23.83569568990454</v>
      </c>
      <c r="C26" s="88">
        <v>415.0997975122939</v>
      </c>
      <c r="D26" s="87">
        <v>0.5</v>
      </c>
      <c r="E26" s="69"/>
    </row>
    <row r="27">
      <c r="A27" s="52">
        <v>1944.0</v>
      </c>
      <c r="B27" s="87">
        <v>25.457142857142856</v>
      </c>
      <c r="C27" s="88">
        <v>364.37142857142857</v>
      </c>
      <c r="D27" s="87">
        <v>0.4</v>
      </c>
      <c r="E27" s="69"/>
    </row>
    <row r="28">
      <c r="A28" s="52">
        <v>1945.0</v>
      </c>
      <c r="B28" s="87">
        <v>30.02808988764045</v>
      </c>
      <c r="C28" s="88">
        <v>318.3426966292135</v>
      </c>
      <c r="D28" s="88"/>
      <c r="E28" s="69"/>
    </row>
    <row r="29">
      <c r="A29" s="52">
        <v>1946.0</v>
      </c>
      <c r="B29" s="87">
        <v>29.016257922292642</v>
      </c>
      <c r="C29" s="88">
        <v>377.9002480022045</v>
      </c>
      <c r="D29" s="88"/>
      <c r="E29" s="69"/>
    </row>
    <row r="30">
      <c r="A30" s="52">
        <v>1947.0</v>
      </c>
      <c r="B30" s="87">
        <v>28.247978436657682</v>
      </c>
      <c r="C30" s="88">
        <v>318.6792452830189</v>
      </c>
      <c r="D30" s="88"/>
      <c r="E30" s="69"/>
    </row>
    <row r="31">
      <c r="A31" s="52">
        <v>1948.0</v>
      </c>
      <c r="B31" s="87">
        <v>32.36536430834214</v>
      </c>
      <c r="C31" s="88">
        <v>344.4297782470961</v>
      </c>
      <c r="D31" s="88"/>
      <c r="E31" s="69"/>
    </row>
    <row r="32">
      <c r="A32" s="52">
        <v>1949.0</v>
      </c>
      <c r="B32" s="87">
        <v>36.759402369912415</v>
      </c>
      <c r="C32" s="88">
        <v>386.6306027820711</v>
      </c>
      <c r="D32" s="88"/>
      <c r="E32" s="69"/>
    </row>
    <row r="33">
      <c r="A33" s="52">
        <v>1950.0</v>
      </c>
      <c r="B33" s="87">
        <v>29.402872260015116</v>
      </c>
      <c r="C33" s="88">
        <v>367.3217435122197</v>
      </c>
      <c r="D33" s="87">
        <v>3.8</v>
      </c>
      <c r="E33" s="69"/>
    </row>
    <row r="34">
      <c r="A34" s="52">
        <v>1951.0</v>
      </c>
      <c r="B34" s="87">
        <v>26.70118343195266</v>
      </c>
      <c r="C34" s="88">
        <v>342.1104536489152</v>
      </c>
      <c r="D34" s="87">
        <v>2.5</v>
      </c>
      <c r="E34" s="69"/>
    </row>
    <row r="35">
      <c r="A35" s="52">
        <v>1952.0</v>
      </c>
      <c r="B35" s="87">
        <v>26.89457327277074</v>
      </c>
      <c r="C35" s="88">
        <v>363.82978723404256</v>
      </c>
      <c r="D35" s="87">
        <v>3.2</v>
      </c>
      <c r="E35" s="69"/>
    </row>
    <row r="36">
      <c r="A36" s="52">
        <v>1953.0</v>
      </c>
      <c r="B36" s="87">
        <v>29.08199018920813</v>
      </c>
      <c r="C36" s="88">
        <v>404.9053959355291</v>
      </c>
      <c r="D36" s="87">
        <v>3.3</v>
      </c>
      <c r="E36" s="69"/>
    </row>
    <row r="37">
      <c r="A37" s="52">
        <v>1954.0</v>
      </c>
      <c r="B37" s="87">
        <v>29.00954111767378</v>
      </c>
      <c r="C37" s="88">
        <v>430.9859154929577</v>
      </c>
      <c r="D37" s="87">
        <v>5.2</v>
      </c>
      <c r="E37" s="69"/>
    </row>
    <row r="38">
      <c r="A38" s="52">
        <v>1955.0</v>
      </c>
      <c r="B38" s="87">
        <v>24.420401854714065</v>
      </c>
      <c r="C38" s="88">
        <v>417.70810333406934</v>
      </c>
      <c r="D38" s="87">
        <v>5.4</v>
      </c>
      <c r="E38" s="69"/>
    </row>
    <row r="39">
      <c r="A39" s="52">
        <v>1956.0</v>
      </c>
      <c r="B39" s="87">
        <v>20.017237664296488</v>
      </c>
      <c r="C39" s="88">
        <v>373.0876966171084</v>
      </c>
      <c r="D39" s="87">
        <v>4.4</v>
      </c>
      <c r="E39" s="69"/>
    </row>
    <row r="40">
      <c r="A40" s="52">
        <v>1957.0</v>
      </c>
      <c r="B40" s="87">
        <v>27.30881738403677</v>
      </c>
      <c r="C40" s="88">
        <v>427.2252402841621</v>
      </c>
      <c r="D40" s="87">
        <v>5.2</v>
      </c>
      <c r="E40" s="69"/>
    </row>
    <row r="41">
      <c r="A41" s="52">
        <v>1958.0</v>
      </c>
      <c r="B41" s="87">
        <v>30.356052899287892</v>
      </c>
      <c r="C41" s="88">
        <v>445.9003051881994</v>
      </c>
      <c r="D41" s="87">
        <v>7.7</v>
      </c>
      <c r="E41" s="69"/>
    </row>
    <row r="42">
      <c r="A42" s="52">
        <v>1959.0</v>
      </c>
      <c r="B42" s="87">
        <v>24.766633565044685</v>
      </c>
      <c r="C42" s="88">
        <v>457.914597815293</v>
      </c>
      <c r="D42" s="87">
        <v>6.8</v>
      </c>
      <c r="E42" s="89"/>
    </row>
    <row r="43">
      <c r="A43" s="52">
        <v>1960.0</v>
      </c>
      <c r="B43" s="87">
        <v>24.262422360248447</v>
      </c>
      <c r="C43" s="88">
        <v>440.527950310559</v>
      </c>
      <c r="D43" s="87">
        <v>8.0</v>
      </c>
      <c r="E43" s="69"/>
    </row>
    <row r="44">
      <c r="A44" s="52">
        <v>1961.0</v>
      </c>
      <c r="B44" s="87">
        <v>29.176157934700075</v>
      </c>
      <c r="C44" s="88">
        <v>490.4328018223235</v>
      </c>
      <c r="D44" s="87">
        <v>8.0</v>
      </c>
      <c r="E44" s="69"/>
    </row>
    <row r="45">
      <c r="A45" s="52">
        <v>1962.0</v>
      </c>
      <c r="B45" s="87">
        <v>32.39174874558632</v>
      </c>
      <c r="C45" s="88">
        <v>481.2674224121911</v>
      </c>
      <c r="D45" s="87">
        <v>6.6</v>
      </c>
      <c r="E45" s="90">
        <v>0.368</v>
      </c>
    </row>
    <row r="46">
      <c r="A46" s="52">
        <v>1963.0</v>
      </c>
      <c r="B46" s="87">
        <v>31.53579887046821</v>
      </c>
      <c r="C46" s="88">
        <v>513.7001275277829</v>
      </c>
      <c r="D46" s="87">
        <v>6.6</v>
      </c>
      <c r="E46" s="90">
        <v>0.367</v>
      </c>
    </row>
    <row r="47">
      <c r="A47" s="52">
        <v>1964.0</v>
      </c>
      <c r="B47" s="87">
        <v>33.524047917039155</v>
      </c>
      <c r="C47" s="88">
        <v>539.9070266404434</v>
      </c>
      <c r="D47" s="87">
        <v>5.6</v>
      </c>
      <c r="E47" s="90">
        <v>0.367</v>
      </c>
    </row>
    <row r="48">
      <c r="A48" s="52">
        <v>1965.0</v>
      </c>
      <c r="B48" s="87">
        <v>30.38285914998244</v>
      </c>
      <c r="C48" s="88">
        <v>543.1155602388479</v>
      </c>
      <c r="D48" s="87">
        <v>4.7</v>
      </c>
      <c r="E48" s="90">
        <v>0.366</v>
      </c>
    </row>
    <row r="49">
      <c r="A49" s="52">
        <v>1966.0</v>
      </c>
      <c r="B49" s="87">
        <v>34.09365819941248</v>
      </c>
      <c r="C49" s="88">
        <v>527.4062554000346</v>
      </c>
      <c r="D49" s="87">
        <v>4.1</v>
      </c>
      <c r="E49" s="90">
        <v>0.366</v>
      </c>
    </row>
    <row r="50">
      <c r="A50" s="52">
        <v>1967.0</v>
      </c>
      <c r="B50" s="87">
        <v>32.0442930153322</v>
      </c>
      <c r="C50" s="88">
        <v>523.8330494037479</v>
      </c>
      <c r="D50" s="87">
        <v>4.6</v>
      </c>
      <c r="E50" s="90">
        <v>0.372</v>
      </c>
    </row>
    <row r="51">
      <c r="A51" s="52">
        <v>1968.0</v>
      </c>
      <c r="B51" s="87">
        <v>31.86646433990895</v>
      </c>
      <c r="C51" s="88">
        <v>545.0345641544427</v>
      </c>
      <c r="D51" s="87">
        <v>5.6</v>
      </c>
      <c r="E51" s="90">
        <v>0.379</v>
      </c>
    </row>
    <row r="52">
      <c r="A52" s="52">
        <v>1969.0</v>
      </c>
      <c r="B52" s="87">
        <v>31.802238182729248</v>
      </c>
      <c r="C52" s="88">
        <v>450.1085685652247</v>
      </c>
      <c r="D52" s="87">
        <v>6.1</v>
      </c>
      <c r="E52" s="90">
        <v>0.382</v>
      </c>
    </row>
    <row r="53">
      <c r="A53" s="52">
        <v>1970.0</v>
      </c>
      <c r="B53" s="87">
        <v>30.423940149625935</v>
      </c>
      <c r="C53" s="88">
        <v>461.3466334164589</v>
      </c>
      <c r="D53" s="87">
        <v>7.0</v>
      </c>
      <c r="E53" s="90">
        <v>0.386</v>
      </c>
    </row>
    <row r="54">
      <c r="A54" s="52">
        <v>1971.0</v>
      </c>
      <c r="B54" s="87">
        <v>27.797239828589117</v>
      </c>
      <c r="C54" s="88">
        <v>427.14222866732933</v>
      </c>
      <c r="D54" s="87">
        <v>7.3</v>
      </c>
      <c r="E54" s="90">
        <v>0.393</v>
      </c>
    </row>
    <row r="55">
      <c r="A55" s="52">
        <v>1972.0</v>
      </c>
      <c r="B55" s="87">
        <v>20.26173431375725</v>
      </c>
      <c r="C55" s="88">
        <v>290.6125489942017</v>
      </c>
      <c r="D55" s="87">
        <v>7.5</v>
      </c>
      <c r="E55" s="90">
        <v>0.4</v>
      </c>
    </row>
    <row r="56">
      <c r="A56" s="52">
        <v>1973.0</v>
      </c>
      <c r="B56" s="87">
        <v>20.585537010510052</v>
      </c>
      <c r="C56" s="88">
        <v>330.3503886948544</v>
      </c>
      <c r="D56" s="87">
        <v>6.8</v>
      </c>
      <c r="E56" s="90">
        <v>0.395</v>
      </c>
    </row>
    <row r="57">
      <c r="A57" s="52">
        <v>1974.0</v>
      </c>
      <c r="B57" s="87">
        <v>20.594710142615575</v>
      </c>
      <c r="C57" s="88">
        <v>325.5431834859458</v>
      </c>
      <c r="D57" s="87">
        <v>6.6</v>
      </c>
      <c r="E57" s="90">
        <v>0.392</v>
      </c>
    </row>
    <row r="58">
      <c r="A58" s="52">
        <v>1975.0</v>
      </c>
      <c r="B58" s="87">
        <v>26.080912437009303</v>
      </c>
      <c r="C58" s="88">
        <v>378.84460452111273</v>
      </c>
      <c r="D58" s="87">
        <v>8.1</v>
      </c>
      <c r="E58" s="90">
        <v>0.389</v>
      </c>
    </row>
    <row r="59">
      <c r="A59" s="52">
        <v>1976.0</v>
      </c>
      <c r="B59" s="87">
        <v>33.063406703351674</v>
      </c>
      <c r="C59" s="88">
        <v>407.6256878439219</v>
      </c>
      <c r="D59" s="87">
        <v>8.7</v>
      </c>
      <c r="E59" s="91">
        <v>0.384</v>
      </c>
    </row>
    <row r="60">
      <c r="A60" s="52">
        <v>1977.0</v>
      </c>
      <c r="B60" s="87">
        <v>37.36923100837854</v>
      </c>
      <c r="C60" s="88">
        <v>434.98468856383386</v>
      </c>
      <c r="D60" s="87">
        <v>10.4</v>
      </c>
      <c r="E60" s="91">
        <v>0.368</v>
      </c>
    </row>
    <row r="61">
      <c r="A61" s="52">
        <v>1978.0</v>
      </c>
      <c r="B61" s="87">
        <v>37.326294542349196</v>
      </c>
      <c r="C61" s="88">
        <v>441.53404238801335</v>
      </c>
      <c r="D61" s="87">
        <v>11.0</v>
      </c>
      <c r="E61" s="91">
        <v>0.375</v>
      </c>
    </row>
    <row r="62">
      <c r="A62" s="52">
        <v>1979.0</v>
      </c>
      <c r="B62" s="87">
        <v>34.67367769873183</v>
      </c>
      <c r="C62" s="88">
        <v>448.63903495205693</v>
      </c>
      <c r="D62" s="87">
        <v>9.7</v>
      </c>
      <c r="E62" s="91">
        <v>0.365</v>
      </c>
    </row>
    <row r="63">
      <c r="A63" s="52">
        <v>1980.0</v>
      </c>
      <c r="B63" s="87">
        <v>38.303104826314176</v>
      </c>
      <c r="C63" s="88">
        <v>488.5336612357824</v>
      </c>
      <c r="D63" s="87">
        <v>10.0</v>
      </c>
      <c r="E63" s="91">
        <v>0.37</v>
      </c>
    </row>
    <row r="64">
      <c r="A64" s="52">
        <v>1981.0</v>
      </c>
      <c r="B64" s="87">
        <v>35.5419110459433</v>
      </c>
      <c r="C64" s="88">
        <v>509.0725806451613</v>
      </c>
      <c r="D64" s="87">
        <v>10.6</v>
      </c>
      <c r="E64" s="91">
        <v>0.369</v>
      </c>
    </row>
    <row r="65">
      <c r="A65" s="52">
        <v>1982.0</v>
      </c>
      <c r="B65" s="87">
        <v>40.315472753244386</v>
      </c>
      <c r="C65" s="88">
        <v>583.5486125885177</v>
      </c>
      <c r="D65" s="87">
        <v>14.1</v>
      </c>
      <c r="E65" s="91">
        <v>0.388</v>
      </c>
    </row>
    <row r="66">
      <c r="A66" s="52">
        <v>1983.0</v>
      </c>
      <c r="B66" s="87">
        <v>49.52294411631077</v>
      </c>
      <c r="C66" s="88">
        <v>570.649704679691</v>
      </c>
      <c r="D66" s="87">
        <v>14.1</v>
      </c>
      <c r="E66" s="91">
        <v>0.403</v>
      </c>
    </row>
    <row r="67">
      <c r="A67" s="52">
        <v>1984.0</v>
      </c>
      <c r="B67" s="87">
        <v>41.260744985673355</v>
      </c>
      <c r="C67" s="88">
        <f>(C66+C68)/2</f>
        <v>533.0820608</v>
      </c>
      <c r="D67" s="87">
        <v>13.1</v>
      </c>
      <c r="E67" s="91">
        <v>0.401</v>
      </c>
    </row>
    <row r="68">
      <c r="A68" s="52">
        <v>1985.0</v>
      </c>
      <c r="B68" s="87">
        <v>37.5948873353536</v>
      </c>
      <c r="C68" s="88">
        <v>495.5144168741936</v>
      </c>
      <c r="D68" s="87">
        <v>12.2</v>
      </c>
      <c r="E68" s="91">
        <v>0.395</v>
      </c>
    </row>
    <row r="69">
      <c r="A69" s="52">
        <v>1986.0</v>
      </c>
      <c r="B69" s="87">
        <v>39.07158403148386</v>
      </c>
      <c r="C69" s="88">
        <v>534.5100026832831</v>
      </c>
      <c r="D69" s="87">
        <v>11.0</v>
      </c>
      <c r="E69" s="91">
        <v>0.395</v>
      </c>
    </row>
    <row r="70">
      <c r="A70" s="52">
        <v>1987.0</v>
      </c>
      <c r="B70" s="87">
        <v>38.05662046593925</v>
      </c>
      <c r="C70" s="88">
        <v>512.5921557062813</v>
      </c>
      <c r="D70" s="87">
        <v>10.2</v>
      </c>
      <c r="E70" s="91">
        <v>0.392</v>
      </c>
    </row>
    <row r="71">
      <c r="A71" s="52">
        <v>1988.0</v>
      </c>
      <c r="B71" s="87">
        <v>38.14482748533735</v>
      </c>
      <c r="C71" s="88">
        <v>519.7817788243553</v>
      </c>
      <c r="D71" s="87">
        <v>9.5</v>
      </c>
      <c r="E71" s="91">
        <v>0.391</v>
      </c>
    </row>
    <row r="72">
      <c r="A72" s="52">
        <v>1989.0</v>
      </c>
      <c r="B72" s="87">
        <v>40.966917445235445</v>
      </c>
      <c r="C72" s="88">
        <v>624.7996418824276</v>
      </c>
      <c r="D72" s="87">
        <v>9.6</v>
      </c>
      <c r="E72" s="91">
        <v>0.388</v>
      </c>
    </row>
    <row r="73">
      <c r="A73" s="52">
        <v>1990.0</v>
      </c>
      <c r="B73" s="87">
        <v>43.84736315563813</v>
      </c>
      <c r="C73" s="88">
        <v>639.1310561669286</v>
      </c>
      <c r="D73" s="87">
        <v>10.5</v>
      </c>
      <c r="E73" s="91">
        <v>0.403</v>
      </c>
    </row>
    <row r="74">
      <c r="A74" s="52">
        <v>1991.0</v>
      </c>
      <c r="B74" s="87">
        <v>44.82553697257832</v>
      </c>
      <c r="C74" s="88">
        <v>749.4976936355661</v>
      </c>
      <c r="D74" s="87">
        <v>12.1</v>
      </c>
      <c r="E74" s="91">
        <v>0.422</v>
      </c>
    </row>
    <row r="75">
      <c r="A75" s="52">
        <v>1992.0</v>
      </c>
      <c r="B75" s="87">
        <v>47.03234880450071</v>
      </c>
      <c r="C75" s="88">
        <v>855.2320675105486</v>
      </c>
      <c r="D75" s="87">
        <v>12.8</v>
      </c>
      <c r="E75" s="91">
        <v>0.429</v>
      </c>
    </row>
    <row r="76">
      <c r="A76" s="52">
        <v>1993.0</v>
      </c>
      <c r="B76" s="87">
        <v>49.68909383078321</v>
      </c>
      <c r="C76" s="88">
        <v>885.3210368196744</v>
      </c>
      <c r="D76" s="87">
        <v>13.2</v>
      </c>
      <c r="E76" s="91">
        <v>0.429</v>
      </c>
    </row>
    <row r="77">
      <c r="A77" s="52">
        <v>1994.0</v>
      </c>
      <c r="B77" s="87">
        <v>49.28813747844947</v>
      </c>
      <c r="C77" s="88">
        <v>894.2772926978477</v>
      </c>
      <c r="D77" s="87">
        <v>12.3</v>
      </c>
      <c r="E77" s="91">
        <v>0.432</v>
      </c>
    </row>
    <row r="78">
      <c r="A78" s="52">
        <v>1995.0</v>
      </c>
      <c r="B78" s="87">
        <v>49.21597960992908</v>
      </c>
      <c r="C78" s="88">
        <v>919.173869680851</v>
      </c>
      <c r="D78" s="87">
        <v>11.4</v>
      </c>
      <c r="E78" s="91">
        <v>0.43</v>
      </c>
    </row>
    <row r="79">
      <c r="A79" s="52">
        <v>1996.0</v>
      </c>
      <c r="B79" s="87">
        <v>47.87978307966165</v>
      </c>
      <c r="C79" s="88">
        <v>903.2965819867806</v>
      </c>
      <c r="D79" s="87">
        <v>11.8</v>
      </c>
      <c r="E79" s="91">
        <v>0.439</v>
      </c>
    </row>
    <row r="80">
      <c r="A80" s="52">
        <v>1997.0</v>
      </c>
      <c r="B80" s="87">
        <v>47.0816264811811</v>
      </c>
      <c r="C80" s="88">
        <v>865.8208011437055</v>
      </c>
      <c r="D80" s="87">
        <v>11.4</v>
      </c>
      <c r="E80" s="91">
        <v>0.438</v>
      </c>
    </row>
    <row r="81">
      <c r="A81" s="52">
        <v>1998.0</v>
      </c>
      <c r="B81" s="87">
        <v>45.25966638797132</v>
      </c>
      <c r="C81" s="88">
        <v>780.6302169711756</v>
      </c>
      <c r="D81" s="87">
        <v>10.3</v>
      </c>
      <c r="E81" s="91">
        <v>0.446</v>
      </c>
    </row>
    <row r="82">
      <c r="A82" s="52">
        <v>1999.0</v>
      </c>
      <c r="B82" s="87">
        <v>45.352505018229486</v>
      </c>
      <c r="C82" s="88">
        <v>679.8984064561059</v>
      </c>
      <c r="D82" s="87">
        <v>9.4</v>
      </c>
      <c r="E82" s="91">
        <v>0.437</v>
      </c>
    </row>
    <row r="83">
      <c r="A83" s="52">
        <v>2000.0</v>
      </c>
      <c r="B83" s="87">
        <v>42.467038194916405</v>
      </c>
      <c r="C83" s="88">
        <v>632.4316977028681</v>
      </c>
      <c r="D83" s="87">
        <v>8.5</v>
      </c>
      <c r="E83" s="91">
        <v>0.439</v>
      </c>
    </row>
    <row r="84">
      <c r="A84" s="52">
        <v>2001.0</v>
      </c>
      <c r="B84" s="87">
        <v>43.591476934725</v>
      </c>
      <c r="C84" s="88">
        <v>593.680709534368</v>
      </c>
      <c r="D84" s="87">
        <v>8.7</v>
      </c>
      <c r="E84" s="91">
        <v>0.44</v>
      </c>
    </row>
    <row r="85">
      <c r="A85" s="52">
        <v>2002.0</v>
      </c>
      <c r="B85" s="87">
        <v>47.451454679836054</v>
      </c>
      <c r="C85" s="88">
        <v>600.6450312437008</v>
      </c>
      <c r="D85" s="87">
        <v>8.7</v>
      </c>
      <c r="E85" s="91">
        <v>0.439</v>
      </c>
    </row>
    <row r="86">
      <c r="A86" s="52">
        <v>2003.0</v>
      </c>
      <c r="B86" s="87">
        <v>49.651993854785914</v>
      </c>
      <c r="C86" s="88">
        <v>575.5126578050898</v>
      </c>
      <c r="D86" s="87">
        <v>9.2</v>
      </c>
      <c r="E86" s="91">
        <v>0.437</v>
      </c>
    </row>
    <row r="87">
      <c r="A87" s="52">
        <v>2004.0</v>
      </c>
      <c r="B87" s="87">
        <v>49.86928191312887</v>
      </c>
      <c r="C87" s="88">
        <v>538.0409539102624</v>
      </c>
      <c r="D87" s="87">
        <v>8.5</v>
      </c>
      <c r="E87" s="91">
        <v>0.442</v>
      </c>
    </row>
    <row r="88">
      <c r="A88" s="52">
        <v>2005.0</v>
      </c>
      <c r="B88" s="87">
        <v>51.32564765472484</v>
      </c>
      <c r="C88" s="88">
        <v>513.3488102147418</v>
      </c>
      <c r="D88" s="87">
        <v>8.2</v>
      </c>
      <c r="E88" s="91">
        <v>0.435</v>
      </c>
    </row>
    <row r="89">
      <c r="A89" s="52">
        <v>2006.0</v>
      </c>
      <c r="B89" s="87">
        <v>51.70534205112751</v>
      </c>
      <c r="C89" s="88">
        <v>501.59200199164036</v>
      </c>
      <c r="D89" s="87">
        <v>8.0</v>
      </c>
      <c r="E89" s="91">
        <v>0.433</v>
      </c>
    </row>
    <row r="90">
      <c r="A90" s="52">
        <v>2007.0</v>
      </c>
      <c r="B90" s="87">
        <v>54.50102044795716</v>
      </c>
      <c r="C90" s="88">
        <v>513.8247949354583</v>
      </c>
      <c r="D90" s="87">
        <v>7.2</v>
      </c>
      <c r="E90" s="91">
        <v>0.434</v>
      </c>
    </row>
    <row r="91">
      <c r="A91" s="52">
        <v>2008.0</v>
      </c>
      <c r="B91" s="87">
        <v>57.15390066353154</v>
      </c>
      <c r="C91" s="88">
        <v>525.774656960639</v>
      </c>
      <c r="D91" s="87">
        <v>7.3</v>
      </c>
      <c r="E91" s="91">
        <v>0.43</v>
      </c>
    </row>
    <row r="92">
      <c r="A92" s="52">
        <v>2009.0</v>
      </c>
      <c r="B92" s="87">
        <v>57.21297889972589</v>
      </c>
      <c r="C92" s="88">
        <v>513.5844967170268</v>
      </c>
      <c r="D92" s="87">
        <v>8.6</v>
      </c>
      <c r="E92" s="91">
        <v>0.438</v>
      </c>
    </row>
    <row r="93">
      <c r="A93" s="52">
        <v>2010.0</v>
      </c>
      <c r="B93" s="87">
        <v>57.88962594899992</v>
      </c>
      <c r="C93" s="88">
        <v>514.8813277171034</v>
      </c>
      <c r="D93" s="87">
        <v>8.0</v>
      </c>
      <c r="E93" s="91">
        <v>0.441</v>
      </c>
    </row>
    <row r="94">
      <c r="A94" s="52">
        <v>2011.0</v>
      </c>
      <c r="B94" s="87">
        <v>57.30484408756572</v>
      </c>
      <c r="C94" s="88">
        <v>509.82179652084864</v>
      </c>
      <c r="D94" s="87">
        <v>7.8</v>
      </c>
      <c r="E94" s="91">
        <v>0.433</v>
      </c>
    </row>
    <row r="95">
      <c r="A95" s="52">
        <v>2012.0</v>
      </c>
      <c r="B95" s="87">
        <v>57.77093458984157</v>
      </c>
      <c r="C95" s="88">
        <v>516.3185297864184</v>
      </c>
      <c r="D95" s="87">
        <v>7.7</v>
      </c>
      <c r="E95" s="91">
        <v>0.432</v>
      </c>
    </row>
    <row r="96">
      <c r="A96" s="52">
        <v>2013.0</v>
      </c>
      <c r="B96" s="87">
        <v>61.7300307926343</v>
      </c>
      <c r="C96" s="88">
        <v>524.0881822531376</v>
      </c>
      <c r="D96" s="87">
        <v>7.6</v>
      </c>
      <c r="E96" s="91">
        <v>0.435</v>
      </c>
    </row>
    <row r="97">
      <c r="A97" s="52">
        <v>2014.0</v>
      </c>
      <c r="B97" s="87">
        <v>63.08385603800012</v>
      </c>
      <c r="C97" s="88">
        <v>530.552341513915</v>
      </c>
      <c r="D97" s="87">
        <v>7.8</v>
      </c>
      <c r="E97" s="91">
        <v>0.426</v>
      </c>
    </row>
    <row r="98">
      <c r="A98" s="52">
        <v>2015.0</v>
      </c>
      <c r="B98" s="87">
        <v>62.73486050709275</v>
      </c>
      <c r="C98" s="88">
        <v>531.1148529964022</v>
      </c>
      <c r="D98" s="52">
        <v>7.6</v>
      </c>
      <c r="E98" s="91">
        <v>0.435</v>
      </c>
    </row>
    <row r="99">
      <c r="A99" s="52">
        <v>2016.0</v>
      </c>
      <c r="B99" s="87">
        <v>61.249233948978</v>
      </c>
      <c r="C99" s="88">
        <v>518.6916449368533</v>
      </c>
      <c r="D99" s="52">
        <v>7.0</v>
      </c>
      <c r="E99" s="91">
        <v>0.431</v>
      </c>
    </row>
    <row r="101">
      <c r="A101" s="65" t="s">
        <v>30</v>
      </c>
      <c r="B101" s="32"/>
      <c r="C101" s="33"/>
    </row>
    <row r="102">
      <c r="A102" s="71" t="s">
        <v>31</v>
      </c>
      <c r="B102" s="32"/>
      <c r="C102" s="33"/>
    </row>
    <row r="103">
      <c r="A103" s="71" t="s">
        <v>32</v>
      </c>
      <c r="B103" s="32"/>
      <c r="C103" s="33"/>
    </row>
    <row r="104">
      <c r="A104" s="71" t="s">
        <v>33</v>
      </c>
      <c r="B104" s="32"/>
      <c r="C104" s="33"/>
    </row>
    <row r="105">
      <c r="A105" s="71" t="s">
        <v>34</v>
      </c>
      <c r="B105" s="32"/>
      <c r="C105" s="33"/>
    </row>
    <row r="106">
      <c r="A106" s="71" t="s">
        <v>35</v>
      </c>
      <c r="B106" s="32"/>
      <c r="C106" s="33"/>
    </row>
    <row r="107">
      <c r="A107" s="71" t="s">
        <v>36</v>
      </c>
      <c r="B107" s="32"/>
      <c r="C107" s="33"/>
    </row>
    <row r="108">
      <c r="A108" s="71" t="s">
        <v>37</v>
      </c>
      <c r="B108" s="32"/>
      <c r="C108" s="33"/>
    </row>
    <row r="109">
      <c r="A109" s="71" t="s">
        <v>38</v>
      </c>
      <c r="B109" s="32"/>
      <c r="C109" s="33"/>
    </row>
    <row r="110">
      <c r="A110" s="65" t="s">
        <v>52</v>
      </c>
      <c r="B110" s="32"/>
      <c r="C110" s="33"/>
    </row>
    <row r="111">
      <c r="A111" s="66">
        <v>1.0</v>
      </c>
      <c r="B111" s="71" t="s">
        <v>40</v>
      </c>
      <c r="C111" s="33"/>
    </row>
    <row r="112">
      <c r="A112" s="66">
        <v>2.0</v>
      </c>
      <c r="B112" s="71" t="s">
        <v>41</v>
      </c>
      <c r="C112" s="33"/>
    </row>
    <row r="113">
      <c r="A113" s="66">
        <v>3.0</v>
      </c>
      <c r="B113" s="71" t="s">
        <v>42</v>
      </c>
      <c r="C113" s="33"/>
    </row>
    <row r="114">
      <c r="A114" s="66">
        <v>4.0</v>
      </c>
      <c r="B114" s="71" t="s">
        <v>43</v>
      </c>
      <c r="C114" s="33"/>
    </row>
  </sheetData>
  <mergeCells count="14">
    <mergeCell ref="A108:C108"/>
    <mergeCell ref="A109:C109"/>
    <mergeCell ref="A110:C110"/>
    <mergeCell ref="B111:C111"/>
    <mergeCell ref="B112:C112"/>
    <mergeCell ref="B113:C113"/>
    <mergeCell ref="B114:C114"/>
    <mergeCell ref="A101:C101"/>
    <mergeCell ref="A102:C102"/>
    <mergeCell ref="A103:C103"/>
    <mergeCell ref="A104:C104"/>
    <mergeCell ref="A105:C105"/>
    <mergeCell ref="A106:C106"/>
    <mergeCell ref="A107:C107"/>
  </mergeCells>
  <drawing r:id="rId1"/>
</worksheet>
</file>