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DB" sheetId="1" r:id="rId4"/>
    <sheet state="visible" name="Données" sheetId="2" r:id="rId5"/>
  </sheets>
  <definedNames/>
  <calcPr/>
</workbook>
</file>

<file path=xl/sharedStrings.xml><?xml version="1.0" encoding="utf-8"?>
<sst xmlns="http://schemas.openxmlformats.org/spreadsheetml/2006/main" count="61" uniqueCount="61">
  <si>
    <t>Dépenses de l'État québécois en vertu des programmes d'aide sociale (1985-2002)</t>
  </si>
  <si>
    <r>
      <rPr>
        <rFont val="Calibri"/>
        <b/>
        <color theme="1"/>
        <sz val="10.0"/>
      </rPr>
      <t xml:space="preserve">Personne en charge: </t>
    </r>
    <r>
      <rPr>
        <rFont val="Calibri"/>
        <color theme="1"/>
        <sz val="10.0"/>
      </rPr>
      <t>Floralie Pointel-Abeto</t>
    </r>
  </si>
  <si>
    <t>Notes méthodologiques</t>
  </si>
  <si>
    <t>Les sources donnent les dépenses mensuelles d'assistance sociale. Nous présentons içi la somme de ces dépenses mensuelles pour l'année financière</t>
  </si>
  <si>
    <t>Les dépenses excluent les frais d'administration des besoins spéciaux au programme d'assistance maladie.</t>
  </si>
  <si>
    <t>Sources</t>
  </si>
  <si>
    <t>Dépenses d'aide sociale:</t>
  </si>
  <si>
    <t>1985-2000: Institut de la Statistique du Québec, Portrait social du Québec, Données et analyses, 2001.</t>
  </si>
  <si>
    <t>2001-2007: Minsitère de l'Emploi et de la Solidarité sociale, Rapport statistique sur la clientèle des programmes d’assistance sociale (2007-2024)</t>
  </si>
  <si>
    <t>2008-2021: Minsitère de l'Emploi et de la Solidarité sociale, Rapport statistique sur les prestataires du programme d'assistance-emploi (1999-2006)</t>
  </si>
  <si>
    <t>IPC:</t>
  </si>
  <si>
    <t>Statistique Canada, Indice des prix à la consommation, moyenne annuelle, non désaisonnalisé (100=2002), Tableau : 18-10-0005-01 (anciennement CANSIM 326-0021)</t>
  </si>
  <si>
    <t>Dépenses de l'État québécois:</t>
  </si>
  <si>
    <t>Comptes publics du Gouvernement du Québec</t>
  </si>
  <si>
    <t>Dépenses annuelles de l'État québécois pour les programmes d'aide financière de dernier recours entre 1985 et 2022</t>
  </si>
  <si>
    <t>Année</t>
  </si>
  <si>
    <t>Dépenses d'assistance sociale (M$ courants)</t>
  </si>
  <si>
    <t>IPC du Québec (base 2002)</t>
  </si>
  <si>
    <t>Dépenses d'assistance sociale (2002M$ constant)</t>
  </si>
  <si>
    <t>Dépenses totales de l'État québécois</t>
  </si>
  <si>
    <t>Dépenses d'aide sociale (en % du budget de l'État)</t>
  </si>
  <si>
    <t>Nombre d'adultes bénéficiaires (18-64 ans)</t>
  </si>
  <si>
    <t>Dépenses annuelles moyennes pour chaque prestataire d'assistance sociale (en $ courants)</t>
  </si>
  <si>
    <t>Total des dépenses pour chaque prestataire d'assistance sociale (en $ constants)</t>
  </si>
  <si>
    <t>1985-1986</t>
  </si>
  <si>
    <t>1986-1987</t>
  </si>
  <si>
    <t>1987-1988</t>
  </si>
  <si>
    <t>1988-1989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</si>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</sst>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;(#,##0.00)"/>
    <numFmt numFmtId="165" formatCode="#,##0.0"/>
  </numFmts>
  <fonts count="6">
    <font>
      <sz val="10.0"/>
      <color rgb="FF000000"/>
      <name val="Arial"/>
      <scheme val="minor"/>
    </font>
    <font>
      <b/>
      <sz val="10.0"/>
      <color theme="1"/>
      <name val="Calibri"/>
    </font>
    <font>
      <sz val="10.0"/>
      <color theme="1"/>
      <name val="Calibri"/>
    </font>
    <font>
      <sz val="10.0"/>
      <color rgb="FF000000"/>
      <name val="Calibri"/>
    </font>
    <font>
      <b/>
      <sz val="10.0"/>
      <color rgb="FF000000"/>
      <name val="Calibri"/>
    </font>
    <font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2" numFmtId="0" xfId="0" applyFont="1"/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1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4" numFmtId="0" xfId="0" applyAlignment="1" applyFont="1">
      <alignment readingOrder="0" shrinkToFit="0" vertical="bottom" wrapText="0"/>
    </xf>
    <xf borderId="0" fillId="0" fontId="3" numFmtId="0" xfId="0" applyAlignment="1" applyFont="1">
      <alignment readingOrder="0" shrinkToFit="0" wrapText="1"/>
    </xf>
    <xf borderId="0" fillId="0" fontId="3" numFmtId="0" xfId="0" applyAlignment="1" applyFont="1">
      <alignment shrinkToFit="0" wrapText="1"/>
    </xf>
    <xf borderId="1" fillId="0" fontId="4" numFmtId="0" xfId="0" applyAlignment="1" applyBorder="1" applyFont="1">
      <alignment readingOrder="0" shrinkToFit="0" vertical="bottom" wrapText="1"/>
    </xf>
    <xf borderId="1" fillId="0" fontId="4" numFmtId="0" xfId="0" applyAlignment="1" applyBorder="1" applyFont="1">
      <alignment horizontal="right" readingOrder="0" shrinkToFit="0" vertical="top" wrapText="1"/>
    </xf>
    <xf borderId="1" fillId="0" fontId="4" numFmtId="0" xfId="0" applyAlignment="1" applyBorder="1" applyFont="1">
      <alignment readingOrder="0" shrinkToFit="0" wrapText="1"/>
    </xf>
    <xf borderId="1" fillId="0" fontId="4" numFmtId="0" xfId="0" applyAlignment="1" applyBorder="1" applyFont="1">
      <alignment horizontal="center" readingOrder="0" shrinkToFit="0" wrapText="1"/>
    </xf>
    <xf borderId="1" fillId="0" fontId="4" numFmtId="0" xfId="0" applyAlignment="1" applyBorder="1" applyFont="1">
      <alignment shrinkToFit="0" wrapText="1"/>
    </xf>
    <xf borderId="1" fillId="0" fontId="4" numFmtId="0" xfId="0" applyAlignment="1" applyBorder="1" applyFont="1">
      <alignment vertical="top"/>
    </xf>
    <xf borderId="1" fillId="0" fontId="3" numFmtId="164" xfId="0" applyAlignment="1" applyBorder="1" applyFont="1" applyNumberFormat="1">
      <alignment readingOrder="0" vertical="top"/>
    </xf>
    <xf borderId="1" fillId="0" fontId="3" numFmtId="0" xfId="0" applyAlignment="1" applyBorder="1" applyFont="1">
      <alignment horizontal="center" vertical="bottom"/>
    </xf>
    <xf borderId="1" fillId="0" fontId="3" numFmtId="0" xfId="0" applyBorder="1" applyFont="1"/>
    <xf borderId="1" fillId="0" fontId="3" numFmtId="165" xfId="0" applyBorder="1" applyFont="1" applyNumberFormat="1"/>
    <xf borderId="1" fillId="0" fontId="3" numFmtId="4" xfId="0" applyBorder="1" applyFont="1" applyNumberFormat="1"/>
    <xf borderId="1" fillId="0" fontId="3" numFmtId="1" xfId="0" applyBorder="1" applyFont="1" applyNumberFormat="1"/>
    <xf borderId="0" fillId="0" fontId="3" numFmtId="0" xfId="0" applyFont="1"/>
    <xf borderId="1" fillId="0" fontId="4" numFmtId="0" xfId="0" applyAlignment="1" applyBorder="1" applyFont="1">
      <alignment readingOrder="0" vertical="top"/>
    </xf>
    <xf borderId="1" fillId="0" fontId="3" numFmtId="164" xfId="0" applyAlignment="1" applyBorder="1" applyFont="1" applyNumberFormat="1">
      <alignment readingOrder="0"/>
    </xf>
    <xf borderId="1" fillId="0" fontId="4" numFmtId="0" xfId="0" applyAlignment="1" applyBorder="1" applyFont="1">
      <alignment readingOrder="0"/>
    </xf>
    <xf borderId="1" fillId="0" fontId="3" numFmtId="4" xfId="0" applyAlignment="1" applyBorder="1" applyFont="1" applyNumberFormat="1">
      <alignment horizontal="right" readingOrder="0"/>
    </xf>
    <xf borderId="1" fillId="0" fontId="5" numFmtId="0" xfId="0" applyAlignment="1" applyBorder="1" applyFont="1">
      <alignment horizontal="center" vertical="bottom"/>
    </xf>
    <xf borderId="2" fillId="2" fontId="3" numFmtId="4" xfId="0" applyBorder="1" applyFill="1" applyFont="1" applyNumberFormat="1"/>
    <xf borderId="2" fillId="0" fontId="5" numFmtId="0" xfId="0" applyAlignment="1" applyBorder="1" applyFont="1">
      <alignment horizontal="center" vertical="bottom"/>
    </xf>
    <xf borderId="2" fillId="0" fontId="3" numFmtId="0" xfId="0" applyBorder="1" applyFont="1"/>
    <xf borderId="0" fillId="0" fontId="3" numFmtId="1" xfId="0" applyFont="1" applyNumberFormat="1"/>
    <xf borderId="0" fillId="2" fontId="3" numFmtId="4" xfId="0" applyFont="1" applyNumberFormat="1"/>
    <xf borderId="0" fillId="2" fontId="3" numFmtId="0" xfId="0" applyFont="1"/>
    <xf borderId="0" fillId="0" fontId="3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6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6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5" t="s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7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4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4" t="s">
        <v>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4" t="s">
        <v>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7" t="s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7" t="s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7" t="s">
        <v>12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7" t="s">
        <v>13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2" max="2" width="16.75"/>
  </cols>
  <sheetData>
    <row r="1">
      <c r="A1" s="8" t="s">
        <v>14</v>
      </c>
      <c r="B1" s="8"/>
      <c r="C1" s="8"/>
      <c r="D1" s="8"/>
      <c r="E1" s="8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>
      <c r="A2" s="11" t="s">
        <v>15</v>
      </c>
      <c r="B2" s="12" t="s">
        <v>16</v>
      </c>
      <c r="C2" s="11" t="s">
        <v>17</v>
      </c>
      <c r="D2" s="13" t="s">
        <v>18</v>
      </c>
      <c r="E2" s="14" t="s">
        <v>19</v>
      </c>
      <c r="F2" s="13" t="s">
        <v>20</v>
      </c>
      <c r="G2" s="15" t="s">
        <v>21</v>
      </c>
      <c r="H2" s="13" t="s">
        <v>22</v>
      </c>
      <c r="I2" s="13" t="s">
        <v>23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>
      <c r="A3" s="16" t="s">
        <v>24</v>
      </c>
      <c r="B3" s="17">
        <v>2176.8</v>
      </c>
      <c r="C3" s="18">
        <v>49.8</v>
      </c>
      <c r="D3" s="19">
        <f t="shared" ref="D3:D39" si="1">B3/C3*100</f>
        <v>4371.084337</v>
      </c>
      <c r="E3" s="20">
        <v>27222.0</v>
      </c>
      <c r="F3" s="21">
        <f t="shared" ref="F3:F39" si="2">B3/E3*100</f>
        <v>7.996473441</v>
      </c>
      <c r="G3" s="22">
        <v>483992.67900000006</v>
      </c>
      <c r="H3" s="19">
        <f t="shared" ref="H3:H39" si="3">B3/G3*1000000</f>
        <v>4497.588692</v>
      </c>
      <c r="I3" s="19">
        <f t="shared" ref="I3:I39" si="4">D3/G3*1000000</f>
        <v>9031.302594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>
      <c r="A4" s="16" t="s">
        <v>25</v>
      </c>
      <c r="B4" s="17">
        <v>2155.8</v>
      </c>
      <c r="C4" s="18">
        <v>55.5</v>
      </c>
      <c r="D4" s="19">
        <f t="shared" si="1"/>
        <v>3884.324324</v>
      </c>
      <c r="E4" s="20">
        <v>28466.0</v>
      </c>
      <c r="F4" s="21">
        <f t="shared" si="2"/>
        <v>7.573245275</v>
      </c>
      <c r="G4" s="22">
        <v>473751.261</v>
      </c>
      <c r="H4" s="19">
        <f t="shared" si="3"/>
        <v>4550.489207</v>
      </c>
      <c r="I4" s="19">
        <f t="shared" si="4"/>
        <v>8199.079652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>
      <c r="A5" s="16" t="s">
        <v>26</v>
      </c>
      <c r="B5" s="17">
        <v>2116.9</v>
      </c>
      <c r="C5" s="18">
        <v>58.6</v>
      </c>
      <c r="D5" s="19">
        <f t="shared" si="1"/>
        <v>3612.457338</v>
      </c>
      <c r="E5" s="20">
        <v>30737.0</v>
      </c>
      <c r="F5" s="21">
        <f t="shared" si="2"/>
        <v>6.887139278</v>
      </c>
      <c r="G5" s="22">
        <v>445902.21400000004</v>
      </c>
      <c r="H5" s="19">
        <f t="shared" si="3"/>
        <v>4747.453441</v>
      </c>
      <c r="I5" s="19">
        <f t="shared" si="4"/>
        <v>8101.456383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>
      <c r="A6" s="16" t="s">
        <v>27</v>
      </c>
      <c r="B6" s="17">
        <v>2116.6</v>
      </c>
      <c r="C6" s="18">
        <v>61.0</v>
      </c>
      <c r="D6" s="19">
        <f t="shared" si="1"/>
        <v>3469.836066</v>
      </c>
      <c r="E6" s="20">
        <v>31579.0</v>
      </c>
      <c r="F6" s="21">
        <f t="shared" si="2"/>
        <v>6.702555496</v>
      </c>
      <c r="G6" s="22">
        <v>408547.59800000006</v>
      </c>
      <c r="H6" s="19">
        <f t="shared" si="3"/>
        <v>5180.791688</v>
      </c>
      <c r="I6" s="19">
        <f t="shared" si="4"/>
        <v>8493.101128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>
      <c r="A7" s="16" t="s">
        <v>28</v>
      </c>
      <c r="B7" s="17">
        <v>2224.2</v>
      </c>
      <c r="C7" s="18">
        <v>63.7</v>
      </c>
      <c r="D7" s="19">
        <f t="shared" si="1"/>
        <v>3491.679749</v>
      </c>
      <c r="E7" s="20">
        <v>32732.0</v>
      </c>
      <c r="F7" s="21">
        <f t="shared" si="2"/>
        <v>6.79518514</v>
      </c>
      <c r="G7" s="22">
        <v>386167.67</v>
      </c>
      <c r="H7" s="19">
        <f t="shared" si="3"/>
        <v>5759.674289</v>
      </c>
      <c r="I7" s="19">
        <f t="shared" si="4"/>
        <v>9041.874864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>
      <c r="A8" s="16" t="s">
        <v>29</v>
      </c>
      <c r="B8" s="17">
        <v>2374.0</v>
      </c>
      <c r="C8" s="18">
        <v>66.8</v>
      </c>
      <c r="D8" s="19">
        <f t="shared" si="1"/>
        <v>3553.892216</v>
      </c>
      <c r="E8" s="20">
        <v>35849.0</v>
      </c>
      <c r="F8" s="21">
        <f t="shared" si="2"/>
        <v>6.622220982</v>
      </c>
      <c r="G8" s="22">
        <v>385518.0829999999</v>
      </c>
      <c r="H8" s="19">
        <f t="shared" si="3"/>
        <v>6157.947201</v>
      </c>
      <c r="I8" s="19">
        <f t="shared" si="4"/>
        <v>9218.483833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>
      <c r="A9" s="16" t="s">
        <v>30</v>
      </c>
      <c r="B9" s="17">
        <v>2750.8</v>
      </c>
      <c r="C9" s="18">
        <v>69.8</v>
      </c>
      <c r="D9" s="19">
        <f t="shared" si="1"/>
        <v>3940.974212</v>
      </c>
      <c r="E9" s="20">
        <v>38662.0</v>
      </c>
      <c r="F9" s="21">
        <f t="shared" si="2"/>
        <v>7.114996638</v>
      </c>
      <c r="G9" s="22">
        <v>413992.713</v>
      </c>
      <c r="H9" s="19">
        <f t="shared" si="3"/>
        <v>6644.561398</v>
      </c>
      <c r="I9" s="19">
        <f t="shared" si="4"/>
        <v>9519.428937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>
      <c r="A10" s="16" t="s">
        <v>31</v>
      </c>
      <c r="B10" s="17">
        <v>3189.4</v>
      </c>
      <c r="C10" s="18">
        <v>72.5</v>
      </c>
      <c r="D10" s="19">
        <f t="shared" si="1"/>
        <v>4399.172414</v>
      </c>
      <c r="E10" s="20">
        <v>40377.0</v>
      </c>
      <c r="F10" s="21">
        <f t="shared" si="2"/>
        <v>7.89905144</v>
      </c>
      <c r="G10" s="22">
        <v>467292.787</v>
      </c>
      <c r="H10" s="19">
        <f t="shared" si="3"/>
        <v>6825.271198</v>
      </c>
      <c r="I10" s="19">
        <f t="shared" si="4"/>
        <v>9414.167169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>
      <c r="A11" s="16" t="s">
        <v>32</v>
      </c>
      <c r="B11" s="17">
        <v>3468.9</v>
      </c>
      <c r="C11" s="18">
        <v>75.7</v>
      </c>
      <c r="D11" s="19">
        <f t="shared" si="1"/>
        <v>4582.430647</v>
      </c>
      <c r="E11" s="20">
        <v>40958.0</v>
      </c>
      <c r="F11" s="21">
        <f t="shared" si="2"/>
        <v>8.469407686</v>
      </c>
      <c r="G11" s="22">
        <v>512103.91000000003</v>
      </c>
      <c r="H11" s="19">
        <f t="shared" si="3"/>
        <v>6773.820571</v>
      </c>
      <c r="I11" s="19">
        <f t="shared" si="4"/>
        <v>8948.243819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>
      <c r="A12" s="16" t="s">
        <v>33</v>
      </c>
      <c r="B12" s="17">
        <v>3558.4</v>
      </c>
      <c r="C12" s="18">
        <v>75.7</v>
      </c>
      <c r="D12" s="19">
        <f t="shared" si="1"/>
        <v>4700.660502</v>
      </c>
      <c r="E12" s="20">
        <v>42147.0</v>
      </c>
      <c r="F12" s="21">
        <f t="shared" si="2"/>
        <v>8.442831044</v>
      </c>
      <c r="G12" s="22">
        <v>538481.544</v>
      </c>
      <c r="H12" s="19">
        <f t="shared" si="3"/>
        <v>6608.211627</v>
      </c>
      <c r="I12" s="19">
        <f t="shared" si="4"/>
        <v>8729.473748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>
      <c r="A13" s="16" t="s">
        <v>34</v>
      </c>
      <c r="B13" s="17">
        <v>3614.2</v>
      </c>
      <c r="C13" s="18">
        <v>79.0</v>
      </c>
      <c r="D13" s="19">
        <f t="shared" si="1"/>
        <v>4574.936709</v>
      </c>
      <c r="E13" s="20">
        <v>42220.0</v>
      </c>
      <c r="F13" s="21">
        <f t="shared" si="2"/>
        <v>8.560397916</v>
      </c>
      <c r="G13" s="22">
        <v>544806.049</v>
      </c>
      <c r="H13" s="19">
        <f t="shared" si="3"/>
        <v>6633.920469</v>
      </c>
      <c r="I13" s="19">
        <f t="shared" si="4"/>
        <v>8397.367682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>
      <c r="A14" s="16" t="s">
        <v>35</v>
      </c>
      <c r="B14" s="17">
        <v>3482.1</v>
      </c>
      <c r="C14" s="18">
        <v>84.8</v>
      </c>
      <c r="D14" s="19">
        <f t="shared" si="1"/>
        <v>4106.25</v>
      </c>
      <c r="E14" s="20">
        <v>40538.0</v>
      </c>
      <c r="F14" s="21">
        <f t="shared" si="2"/>
        <v>8.589718289</v>
      </c>
      <c r="G14" s="22">
        <v>548913.9199999999</v>
      </c>
      <c r="H14" s="19">
        <f t="shared" si="3"/>
        <v>6343.617593</v>
      </c>
      <c r="I14" s="19">
        <f t="shared" si="4"/>
        <v>7480.681124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>
      <c r="A15" s="16" t="s">
        <v>36</v>
      </c>
      <c r="B15" s="17">
        <v>3208.9</v>
      </c>
      <c r="C15" s="18">
        <v>86.4</v>
      </c>
      <c r="D15" s="19">
        <f t="shared" si="1"/>
        <v>3714.00463</v>
      </c>
      <c r="E15" s="20">
        <v>43662.0</v>
      </c>
      <c r="F15" s="21">
        <f t="shared" si="2"/>
        <v>7.349411387</v>
      </c>
      <c r="G15" s="22">
        <v>534872.969</v>
      </c>
      <c r="H15" s="19">
        <f t="shared" si="3"/>
        <v>5999.368422</v>
      </c>
      <c r="I15" s="19">
        <f t="shared" si="4"/>
        <v>6943.713451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>
      <c r="A16" s="16" t="s">
        <v>37</v>
      </c>
      <c r="B16" s="17">
        <v>2854.2</v>
      </c>
      <c r="C16" s="18">
        <v>87.7</v>
      </c>
      <c r="D16" s="19">
        <f t="shared" si="1"/>
        <v>3254.503991</v>
      </c>
      <c r="E16" s="20">
        <v>46415.0</v>
      </c>
      <c r="F16" s="21">
        <f t="shared" si="2"/>
        <v>6.149305182</v>
      </c>
      <c r="G16" s="22">
        <v>496358.7579999999</v>
      </c>
      <c r="H16" s="19">
        <f t="shared" si="3"/>
        <v>5750.276295</v>
      </c>
      <c r="I16" s="19">
        <f t="shared" si="4"/>
        <v>6556.757463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>
      <c r="A17" s="16" t="s">
        <v>38</v>
      </c>
      <c r="B17" s="17">
        <v>2710.9</v>
      </c>
      <c r="C17" s="18">
        <v>86.4</v>
      </c>
      <c r="D17" s="19">
        <f t="shared" si="1"/>
        <v>3137.615741</v>
      </c>
      <c r="E17" s="20">
        <v>47249.0</v>
      </c>
      <c r="F17" s="21">
        <f t="shared" si="2"/>
        <v>5.737475925</v>
      </c>
      <c r="G17" s="22">
        <v>461280.213</v>
      </c>
      <c r="H17" s="19">
        <f t="shared" si="3"/>
        <v>5876.905021</v>
      </c>
      <c r="I17" s="19">
        <f t="shared" si="4"/>
        <v>6801.973404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>
      <c r="A18" s="24" t="s">
        <v>39</v>
      </c>
      <c r="B18" s="17">
        <f t="shared" ref="B18:B19" si="5">225648.5*12/1000</f>
        <v>2707.782</v>
      </c>
      <c r="C18" s="18">
        <v>87.9</v>
      </c>
      <c r="D18" s="19">
        <f t="shared" si="1"/>
        <v>3080.525597</v>
      </c>
      <c r="E18" s="20">
        <v>49597.0</v>
      </c>
      <c r="F18" s="21">
        <f t="shared" si="2"/>
        <v>5.459568119</v>
      </c>
      <c r="G18" s="22">
        <v>438739.52799999993</v>
      </c>
      <c r="H18" s="19">
        <f t="shared" si="3"/>
        <v>6171.730212</v>
      </c>
      <c r="I18" s="19">
        <f t="shared" si="4"/>
        <v>7021.308546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>
      <c r="A19" s="24" t="s">
        <v>40</v>
      </c>
      <c r="B19" s="17">
        <f t="shared" si="5"/>
        <v>2707.782</v>
      </c>
      <c r="C19" s="18">
        <v>89.4</v>
      </c>
      <c r="D19" s="19">
        <f t="shared" si="1"/>
        <v>3028.838926</v>
      </c>
      <c r="E19" s="20">
        <v>51190.0</v>
      </c>
      <c r="F19" s="21">
        <f t="shared" si="2"/>
        <v>5.289669857</v>
      </c>
      <c r="G19" s="22">
        <v>408199.0</v>
      </c>
      <c r="H19" s="19">
        <f t="shared" si="3"/>
        <v>6633.485138</v>
      </c>
      <c r="I19" s="19">
        <f t="shared" si="4"/>
        <v>7420.005748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>
      <c r="A20" s="24" t="s">
        <v>41</v>
      </c>
      <c r="B20" s="17">
        <f>229300*12/1000</f>
        <v>2751.6</v>
      </c>
      <c r="C20" s="18">
        <v>90.6</v>
      </c>
      <c r="D20" s="19">
        <f t="shared" si="1"/>
        <v>3037.086093</v>
      </c>
      <c r="E20" s="20">
        <v>53142.0</v>
      </c>
      <c r="F20" s="21">
        <f t="shared" si="2"/>
        <v>5.177825449</v>
      </c>
      <c r="G20" s="22">
        <v>398155.0</v>
      </c>
      <c r="H20" s="19">
        <f t="shared" si="3"/>
        <v>6910.876417</v>
      </c>
      <c r="I20" s="19">
        <f t="shared" si="4"/>
        <v>7627.898916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>
      <c r="A21" s="24" t="s">
        <v>42</v>
      </c>
      <c r="B21" s="17">
        <f>232882.2*12/1000</f>
        <v>2794.5864</v>
      </c>
      <c r="C21" s="18">
        <v>92.0</v>
      </c>
      <c r="D21" s="19">
        <f t="shared" si="1"/>
        <v>3037.593913</v>
      </c>
      <c r="E21" s="20">
        <v>55440.0</v>
      </c>
      <c r="F21" s="21">
        <f t="shared" si="2"/>
        <v>5.04074026</v>
      </c>
      <c r="G21" s="22">
        <v>393364.0</v>
      </c>
      <c r="H21" s="19">
        <f t="shared" si="3"/>
        <v>7104.326781</v>
      </c>
      <c r="I21" s="19">
        <f t="shared" si="4"/>
        <v>7722.094328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>
      <c r="A22" s="24" t="s">
        <v>43</v>
      </c>
      <c r="B22" s="25">
        <f>232612.8*12/1000</f>
        <v>2791.3536</v>
      </c>
      <c r="C22" s="18">
        <v>93.5</v>
      </c>
      <c r="D22" s="19">
        <f t="shared" si="1"/>
        <v>2985.40492</v>
      </c>
      <c r="E22" s="20">
        <v>57961.0</v>
      </c>
      <c r="F22" s="21">
        <f t="shared" si="2"/>
        <v>4.81591691</v>
      </c>
      <c r="G22" s="22">
        <v>387138.0</v>
      </c>
      <c r="H22" s="19">
        <f t="shared" si="3"/>
        <v>7210.228911</v>
      </c>
      <c r="I22" s="19">
        <f t="shared" si="4"/>
        <v>7711.474771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>
      <c r="A23" s="26" t="s">
        <v>44</v>
      </c>
      <c r="B23" s="25">
        <f>229629.3*12/1000</f>
        <v>2755.5516</v>
      </c>
      <c r="C23" s="18">
        <v>95.7</v>
      </c>
      <c r="D23" s="19">
        <f t="shared" si="1"/>
        <v>2879.364263</v>
      </c>
      <c r="E23" s="20">
        <v>59997.0</v>
      </c>
      <c r="F23" s="21">
        <f t="shared" si="2"/>
        <v>4.592815641</v>
      </c>
      <c r="G23" s="22">
        <v>377890.0</v>
      </c>
      <c r="H23" s="19">
        <f t="shared" si="3"/>
        <v>7291.941041</v>
      </c>
      <c r="I23" s="19">
        <f t="shared" si="4"/>
        <v>7619.583115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>
      <c r="A24" s="26" t="s">
        <v>45</v>
      </c>
      <c r="B24" s="25">
        <f>230873.7*12/1000</f>
        <v>2770.4844</v>
      </c>
      <c r="C24" s="18">
        <v>98.0</v>
      </c>
      <c r="D24" s="19">
        <f t="shared" si="1"/>
        <v>2827.024898</v>
      </c>
      <c r="E24" s="20">
        <v>63203.0</v>
      </c>
      <c r="F24" s="21">
        <f t="shared" si="2"/>
        <v>4.383469772</v>
      </c>
      <c r="G24" s="22">
        <v>374507.0</v>
      </c>
      <c r="H24" s="19">
        <f t="shared" si="3"/>
        <v>7397.683888</v>
      </c>
      <c r="I24" s="19">
        <f t="shared" si="4"/>
        <v>7548.657029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>
      <c r="A25" s="26" t="s">
        <v>46</v>
      </c>
      <c r="B25" s="25">
        <f>232909.8*12/1000</f>
        <v>2794.9176</v>
      </c>
      <c r="C25" s="18">
        <v>100.0</v>
      </c>
      <c r="D25" s="19">
        <f t="shared" si="1"/>
        <v>2794.9176</v>
      </c>
      <c r="E25" s="20">
        <v>67094.0</v>
      </c>
      <c r="F25" s="21">
        <f t="shared" si="2"/>
        <v>4.165674427</v>
      </c>
      <c r="G25" s="22">
        <v>369073.0</v>
      </c>
      <c r="H25" s="19">
        <f t="shared" si="3"/>
        <v>7572.804296</v>
      </c>
      <c r="I25" s="19">
        <f t="shared" si="4"/>
        <v>7572.804296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>
      <c r="A26" s="26" t="s">
        <v>47</v>
      </c>
      <c r="B26" s="25">
        <f>233141.9*12/1000</f>
        <v>2797.7028</v>
      </c>
      <c r="C26" s="18">
        <v>102.4</v>
      </c>
      <c r="D26" s="19">
        <f t="shared" si="1"/>
        <v>2732.131641</v>
      </c>
      <c r="E26" s="20">
        <v>69799.0</v>
      </c>
      <c r="F26" s="21">
        <f t="shared" si="2"/>
        <v>4.008227625</v>
      </c>
      <c r="G26" s="22">
        <v>364256.0</v>
      </c>
      <c r="H26" s="19">
        <f t="shared" si="3"/>
        <v>7680.594966</v>
      </c>
      <c r="I26" s="19">
        <f t="shared" si="4"/>
        <v>7500.581022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>
      <c r="A27" s="26" t="s">
        <v>48</v>
      </c>
      <c r="B27" s="25">
        <f>240761.1*12/1000</f>
        <v>2889.1332</v>
      </c>
      <c r="C27" s="18">
        <v>104.4</v>
      </c>
      <c r="D27" s="19">
        <f t="shared" si="1"/>
        <v>2767.368966</v>
      </c>
      <c r="E27" s="20">
        <v>72860.0</v>
      </c>
      <c r="F27" s="21">
        <f t="shared" si="2"/>
        <v>3.965321438</v>
      </c>
      <c r="G27" s="22">
        <v>371417.0</v>
      </c>
      <c r="H27" s="19">
        <f t="shared" si="3"/>
        <v>7778.677874</v>
      </c>
      <c r="I27" s="19">
        <f t="shared" si="4"/>
        <v>7450.840876</v>
      </c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>
      <c r="A28" s="26" t="s">
        <v>49</v>
      </c>
      <c r="B28" s="25">
        <f>241959.3*12/1000</f>
        <v>2903.5116</v>
      </c>
      <c r="C28" s="18">
        <v>106.7</v>
      </c>
      <c r="D28" s="19">
        <f t="shared" si="1"/>
        <v>2721.191753</v>
      </c>
      <c r="E28" s="20">
        <v>80090.0</v>
      </c>
      <c r="F28" s="21">
        <f t="shared" si="2"/>
        <v>3.625311025</v>
      </c>
      <c r="G28" s="22">
        <v>367670.0</v>
      </c>
      <c r="H28" s="19">
        <f t="shared" si="3"/>
        <v>7897.058776</v>
      </c>
      <c r="I28" s="19">
        <f t="shared" si="4"/>
        <v>7401.179733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>
      <c r="A29" s="26" t="s">
        <v>50</v>
      </c>
      <c r="B29" s="25">
        <f>238025.1*12/1000</f>
        <v>2856.3012</v>
      </c>
      <c r="C29" s="18">
        <v>108.6</v>
      </c>
      <c r="D29" s="19">
        <f t="shared" si="1"/>
        <v>2630.111602</v>
      </c>
      <c r="E29" s="20">
        <v>83056.0</v>
      </c>
      <c r="F29" s="21">
        <f t="shared" si="2"/>
        <v>3.439006453</v>
      </c>
      <c r="G29" s="22">
        <v>358944.0</v>
      </c>
      <c r="H29" s="19">
        <f t="shared" si="3"/>
        <v>7957.512035</v>
      </c>
      <c r="I29" s="19">
        <f t="shared" si="4"/>
        <v>7327.359149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</row>
    <row r="30">
      <c r="A30" s="26" t="s">
        <v>51</v>
      </c>
      <c r="B30" s="27">
        <v>2846.96</v>
      </c>
      <c r="C30" s="18">
        <v>110.3</v>
      </c>
      <c r="D30" s="19">
        <f t="shared" si="1"/>
        <v>2581.106074</v>
      </c>
      <c r="E30" s="20">
        <v>90512.0</v>
      </c>
      <c r="F30" s="21">
        <f t="shared" si="2"/>
        <v>3.145395086</v>
      </c>
      <c r="G30" s="22">
        <v>351679.0</v>
      </c>
      <c r="H30" s="19">
        <f t="shared" si="3"/>
        <v>8095.336941</v>
      </c>
      <c r="I30" s="19">
        <f t="shared" si="4"/>
        <v>7339.380726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>
      <c r="A31" s="26" t="s">
        <v>52</v>
      </c>
      <c r="B31" s="27">
        <v>2860.53</v>
      </c>
      <c r="C31" s="18">
        <v>112.6</v>
      </c>
      <c r="D31" s="19">
        <f t="shared" si="1"/>
        <v>2540.435169</v>
      </c>
      <c r="E31" s="20">
        <v>94934.0</v>
      </c>
      <c r="F31" s="21">
        <f t="shared" si="2"/>
        <v>3.013177576</v>
      </c>
      <c r="G31" s="22">
        <v>346961.0</v>
      </c>
      <c r="H31" s="19">
        <f t="shared" si="3"/>
        <v>8244.528924</v>
      </c>
      <c r="I31" s="19">
        <f t="shared" si="4"/>
        <v>7321.961744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</row>
    <row r="32">
      <c r="A32" s="26" t="s">
        <v>53</v>
      </c>
      <c r="B32" s="27">
        <v>2893.18</v>
      </c>
      <c r="C32" s="18">
        <v>113.5</v>
      </c>
      <c r="D32" s="19">
        <f t="shared" si="1"/>
        <v>2549.057269</v>
      </c>
      <c r="E32" s="20">
        <v>95801.0</v>
      </c>
      <c r="F32" s="21">
        <f t="shared" si="2"/>
        <v>3.019989353</v>
      </c>
      <c r="G32" s="22">
        <v>347414.0</v>
      </c>
      <c r="H32" s="19">
        <f t="shared" si="3"/>
        <v>8327.758812</v>
      </c>
      <c r="I32" s="19">
        <f t="shared" si="4"/>
        <v>7337.232434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>
      <c r="A33" s="26" t="s">
        <v>54</v>
      </c>
      <c r="B33" s="27">
        <v>2874.32</v>
      </c>
      <c r="C33" s="18">
        <v>114.8</v>
      </c>
      <c r="D33" s="19">
        <f t="shared" si="1"/>
        <v>2503.763066</v>
      </c>
      <c r="E33" s="20">
        <v>96479.0</v>
      </c>
      <c r="F33" s="21">
        <f t="shared" si="2"/>
        <v>2.979218275</v>
      </c>
      <c r="G33" s="22">
        <v>340279.0</v>
      </c>
      <c r="H33" s="19">
        <f t="shared" si="3"/>
        <v>8446.950884</v>
      </c>
      <c r="I33" s="19">
        <f t="shared" si="4"/>
        <v>7357.971154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</row>
    <row r="34">
      <c r="A34" s="26" t="s">
        <v>55</v>
      </c>
      <c r="B34" s="27">
        <v>2858.03</v>
      </c>
      <c r="C34" s="18">
        <v>118.0</v>
      </c>
      <c r="D34" s="19">
        <f t="shared" si="1"/>
        <v>2422.059322</v>
      </c>
      <c r="E34" s="20">
        <v>98522.0</v>
      </c>
      <c r="F34" s="21">
        <f t="shared" si="2"/>
        <v>2.900905382</v>
      </c>
      <c r="G34" s="22">
        <v>329889.0</v>
      </c>
      <c r="H34" s="19">
        <f t="shared" si="3"/>
        <v>8663.611093</v>
      </c>
      <c r="I34" s="19">
        <f t="shared" si="4"/>
        <v>7342.0433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</row>
    <row r="35">
      <c r="A35" s="26" t="s">
        <v>56</v>
      </c>
      <c r="B35" s="27">
        <v>2816.3</v>
      </c>
      <c r="C35" s="18">
        <v>120.4</v>
      </c>
      <c r="D35" s="19">
        <f t="shared" si="1"/>
        <v>2339.119601</v>
      </c>
      <c r="E35" s="20">
        <v>103489.0</v>
      </c>
      <c r="F35" s="21">
        <f t="shared" si="2"/>
        <v>2.721352028</v>
      </c>
      <c r="G35" s="22">
        <v>320145.0</v>
      </c>
      <c r="H35" s="19">
        <f t="shared" si="3"/>
        <v>8796.951381</v>
      </c>
      <c r="I35" s="19">
        <f t="shared" si="4"/>
        <v>7306.438024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</row>
    <row r="36">
      <c r="A36" s="26" t="s">
        <v>57</v>
      </c>
      <c r="B36" s="27">
        <v>2842.15</v>
      </c>
      <c r="C36" s="18">
        <v>121.4</v>
      </c>
      <c r="D36" s="19">
        <f t="shared" si="1"/>
        <v>2341.144975</v>
      </c>
      <c r="E36" s="20">
        <v>106466.0</v>
      </c>
      <c r="F36" s="21">
        <f t="shared" si="2"/>
        <v>2.669537693</v>
      </c>
      <c r="G36" s="22">
        <v>304097.0</v>
      </c>
      <c r="H36" s="19">
        <f t="shared" si="3"/>
        <v>9346.195457</v>
      </c>
      <c r="I36" s="19">
        <f t="shared" si="4"/>
        <v>7698.678301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>
      <c r="A37" s="26" t="s">
        <v>58</v>
      </c>
      <c r="B37" s="27">
        <v>2837.8</v>
      </c>
      <c r="C37" s="18">
        <v>123.2</v>
      </c>
      <c r="D37" s="19">
        <f t="shared" si="1"/>
        <v>2303.409091</v>
      </c>
      <c r="E37" s="20">
        <v>114364.0</v>
      </c>
      <c r="F37" s="21">
        <f t="shared" si="2"/>
        <v>2.481375258</v>
      </c>
      <c r="G37" s="22">
        <v>291190.0</v>
      </c>
      <c r="H37" s="19">
        <f t="shared" si="3"/>
        <v>9745.526976</v>
      </c>
      <c r="I37" s="19">
        <f t="shared" si="4"/>
        <v>7910.330337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8">
      <c r="A38" s="26" t="s">
        <v>59</v>
      </c>
      <c r="B38" s="27">
        <v>2777.01</v>
      </c>
      <c r="C38" s="28">
        <v>124.9</v>
      </c>
      <c r="D38" s="19">
        <f t="shared" si="1"/>
        <v>2223.386709</v>
      </c>
      <c r="E38" s="20">
        <v>126810.0</v>
      </c>
      <c r="F38" s="21">
        <f t="shared" si="2"/>
        <v>2.189898273</v>
      </c>
      <c r="G38" s="22">
        <v>258921.0</v>
      </c>
      <c r="H38" s="19">
        <f t="shared" si="3"/>
        <v>10725.31776</v>
      </c>
      <c r="I38" s="19">
        <f t="shared" si="4"/>
        <v>8587.123908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</row>
    <row r="39">
      <c r="A39" s="26" t="s">
        <v>60</v>
      </c>
      <c r="B39" s="27">
        <v>2686.96</v>
      </c>
      <c r="C39" s="28">
        <v>125.9</v>
      </c>
      <c r="D39" s="19">
        <f t="shared" si="1"/>
        <v>2134.201747</v>
      </c>
      <c r="E39" s="20">
        <v>135986.0</v>
      </c>
      <c r="F39" s="21">
        <f t="shared" si="2"/>
        <v>1.975909285</v>
      </c>
      <c r="G39" s="22">
        <v>244874.0</v>
      </c>
      <c r="H39" s="19">
        <f t="shared" si="3"/>
        <v>10972.82684</v>
      </c>
      <c r="I39" s="19">
        <f t="shared" si="4"/>
        <v>8715.509803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</row>
    <row r="40">
      <c r="A40" s="23"/>
      <c r="B40" s="29"/>
      <c r="C40" s="30"/>
      <c r="D40" s="31"/>
      <c r="E40" s="23"/>
      <c r="F40" s="23"/>
      <c r="G40" s="32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>
      <c r="A41" s="23"/>
      <c r="B41" s="33"/>
      <c r="C41" s="23"/>
      <c r="D41" s="6"/>
      <c r="E41" s="23"/>
      <c r="F41" s="23"/>
      <c r="G41" s="32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</row>
    <row r="42">
      <c r="A42" s="23"/>
      <c r="B42" s="34"/>
      <c r="C42" s="23"/>
      <c r="D42" s="23"/>
      <c r="E42" s="23"/>
      <c r="F42" s="23"/>
      <c r="G42" s="32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>
      <c r="A43" s="23"/>
      <c r="B43" s="23"/>
      <c r="C43" s="23"/>
      <c r="D43" s="23"/>
      <c r="E43" s="23"/>
      <c r="F43" s="23"/>
      <c r="G43" s="32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</row>
    <row r="44">
      <c r="A44" s="23"/>
      <c r="B44" s="23"/>
      <c r="C44" s="23"/>
      <c r="D44" s="23"/>
      <c r="E44" s="23"/>
      <c r="F44" s="23"/>
      <c r="G44" s="32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>
      <c r="A45" s="23"/>
      <c r="B45" s="23"/>
      <c r="C45" s="23"/>
      <c r="D45" s="23"/>
      <c r="E45" s="23"/>
      <c r="F45" s="23"/>
      <c r="G45" s="32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</row>
    <row r="46">
      <c r="A46" s="23"/>
      <c r="B46" s="23"/>
      <c r="C46" s="23"/>
      <c r="D46" s="23"/>
      <c r="E46" s="23"/>
      <c r="F46" s="23"/>
      <c r="G46" s="32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</row>
    <row r="47">
      <c r="A47" s="35"/>
      <c r="D47" s="23"/>
      <c r="E47" s="23"/>
      <c r="F47" s="23"/>
      <c r="G47" s="32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</row>
    <row r="48">
      <c r="A48" s="23"/>
      <c r="B48" s="23"/>
      <c r="C48" s="23"/>
      <c r="D48" s="23"/>
      <c r="E48" s="23"/>
      <c r="F48" s="23"/>
      <c r="G48" s="32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>
      <c r="A49" s="6"/>
      <c r="B49" s="23"/>
      <c r="C49" s="23"/>
      <c r="D49" s="23"/>
      <c r="E49" s="23"/>
      <c r="F49" s="23"/>
      <c r="G49" s="32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</row>
    <row r="50">
      <c r="A50" s="6"/>
      <c r="B50" s="6"/>
      <c r="C50" s="23"/>
      <c r="D50" s="23"/>
      <c r="E50" s="23"/>
      <c r="F50" s="23"/>
      <c r="G50" s="32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</row>
    <row r="51">
      <c r="A51" s="6"/>
      <c r="B51" s="6"/>
      <c r="C51" s="23"/>
      <c r="D51" s="23"/>
      <c r="E51" s="23"/>
      <c r="F51" s="23"/>
      <c r="G51" s="32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</row>
    <row r="52">
      <c r="A52" s="23"/>
      <c r="B52" s="23"/>
      <c r="C52" s="23"/>
      <c r="D52" s="23"/>
      <c r="E52" s="23"/>
      <c r="F52" s="23"/>
      <c r="G52" s="32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</row>
    <row r="53">
      <c r="A53" s="23"/>
      <c r="B53" s="23"/>
      <c r="C53" s="23"/>
      <c r="D53" s="23"/>
      <c r="E53" s="23"/>
      <c r="F53" s="23"/>
      <c r="G53" s="32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</row>
    <row r="54">
      <c r="A54" s="23"/>
      <c r="B54" s="23"/>
      <c r="C54" s="23"/>
      <c r="D54" s="23"/>
      <c r="E54" s="23"/>
      <c r="F54" s="23"/>
      <c r="G54" s="32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</row>
    <row r="5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</row>
    <row r="56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</row>
    <row r="57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</row>
    <row r="58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</row>
    <row r="59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</row>
    <row r="60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</row>
    <row r="6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</row>
    <row r="6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</row>
    <row r="64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</row>
    <row r="6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</row>
    <row r="66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</row>
    <row r="67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</row>
    <row r="68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</row>
    <row r="69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</row>
    <row r="70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</row>
    <row r="7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</row>
    <row r="7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</row>
    <row r="7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</row>
    <row r="74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</row>
    <row r="7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</row>
    <row r="76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</row>
    <row r="77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</row>
    <row r="7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</row>
    <row r="8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</row>
    <row r="8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</row>
    <row r="8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</row>
    <row r="8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</row>
    <row r="86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</row>
    <row r="87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</row>
    <row r="88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</row>
    <row r="89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</row>
    <row r="90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</row>
    <row r="9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</row>
    <row r="9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</row>
    <row r="9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</row>
    <row r="94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</row>
    <row r="9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</row>
    <row r="96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</row>
    <row r="97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</row>
    <row r="98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</row>
    <row r="99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</row>
    <row r="100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</row>
    <row r="10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</row>
    <row r="10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</row>
    <row r="10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</row>
    <row r="104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</row>
    <row r="10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</row>
    <row r="106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</row>
    <row r="107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</row>
    <row r="10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</row>
    <row r="109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</row>
    <row r="110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</row>
    <row r="11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</row>
    <row r="11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</row>
    <row r="11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</row>
    <row r="114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</row>
    <row r="11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</row>
    <row r="116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</row>
    <row r="117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</row>
    <row r="118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</row>
    <row r="119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</row>
    <row r="120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</row>
    <row r="12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</row>
    <row r="12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</row>
    <row r="12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</row>
    <row r="124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</row>
    <row r="1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</row>
    <row r="126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</row>
    <row r="127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</row>
    <row r="12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</row>
    <row r="129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</row>
    <row r="130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</row>
    <row r="13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</row>
    <row r="13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</row>
    <row r="13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</row>
    <row r="134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</row>
    <row r="13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</row>
    <row r="136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</row>
    <row r="137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</row>
    <row r="13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</row>
    <row r="139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</row>
    <row r="140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</row>
    <row r="14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</row>
    <row r="14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</row>
    <row r="14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</row>
    <row r="144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</row>
    <row r="14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</row>
    <row r="146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</row>
    <row r="147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</row>
    <row r="14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</row>
    <row r="149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</row>
    <row r="150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</row>
    <row r="15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</row>
    <row r="152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</row>
    <row r="15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</row>
    <row r="154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</row>
    <row r="15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</row>
    <row r="156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</row>
    <row r="157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</row>
    <row r="15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</row>
    <row r="159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</row>
    <row r="160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</row>
    <row r="16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</row>
    <row r="162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</row>
    <row r="16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</row>
    <row r="164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</row>
    <row r="16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</row>
    <row r="166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</row>
    <row r="167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</row>
    <row r="16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</row>
    <row r="169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</row>
    <row r="170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</row>
    <row r="17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</row>
    <row r="172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</row>
    <row r="17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</row>
    <row r="174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</row>
    <row r="17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</row>
    <row r="176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</row>
    <row r="177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</row>
    <row r="17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</row>
    <row r="179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</row>
    <row r="180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</row>
    <row r="18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</row>
    <row r="182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</row>
    <row r="18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</row>
    <row r="184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</row>
    <row r="18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</row>
    <row r="186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</row>
    <row r="187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</row>
    <row r="18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</row>
    <row r="189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</row>
    <row r="190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</row>
    <row r="19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</row>
    <row r="192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</row>
    <row r="19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</row>
    <row r="194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</row>
    <row r="19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</row>
    <row r="196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</row>
    <row r="197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</row>
    <row r="198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</row>
    <row r="199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</row>
    <row r="200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</row>
    <row r="20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</row>
    <row r="202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</row>
    <row r="20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</row>
    <row r="204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</row>
    <row r="20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</row>
    <row r="206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</row>
    <row r="207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</row>
    <row r="208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</row>
    <row r="209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</row>
    <row r="210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</row>
    <row r="21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</row>
    <row r="212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</row>
    <row r="21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</row>
    <row r="214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</row>
    <row r="21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</row>
    <row r="216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</row>
    <row r="217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</row>
    <row r="2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</row>
    <row r="219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</row>
    <row r="220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</row>
    <row r="22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</row>
    <row r="222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</row>
    <row r="22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</row>
    <row r="224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</row>
    <row r="2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</row>
    <row r="226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</row>
    <row r="227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</row>
    <row r="22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</row>
    <row r="229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</row>
    <row r="230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</row>
    <row r="23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</row>
    <row r="232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</row>
    <row r="23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</row>
    <row r="234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</row>
    <row r="23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</row>
    <row r="236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</row>
    <row r="237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</row>
    <row r="23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</row>
    <row r="239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</row>
    <row r="240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</row>
    <row r="24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</row>
    <row r="242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</row>
    <row r="24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</row>
    <row r="244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</row>
    <row r="24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</row>
    <row r="246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</row>
    <row r="247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</row>
    <row r="24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</row>
    <row r="249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</row>
    <row r="250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</row>
    <row r="25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</row>
    <row r="252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</row>
    <row r="25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</row>
    <row r="254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</row>
    <row r="25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</row>
    <row r="256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</row>
    <row r="257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</row>
    <row r="25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</row>
    <row r="259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</row>
    <row r="260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</row>
    <row r="26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</row>
    <row r="262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</row>
    <row r="26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</row>
    <row r="264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</row>
    <row r="26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</row>
    <row r="266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</row>
    <row r="267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</row>
    <row r="26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</row>
    <row r="269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</row>
    <row r="270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</row>
    <row r="27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</row>
    <row r="272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</row>
    <row r="27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</row>
    <row r="274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</row>
    <row r="27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</row>
    <row r="276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</row>
    <row r="277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</row>
    <row r="27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</row>
    <row r="279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</row>
    <row r="280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</row>
    <row r="28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</row>
    <row r="282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</row>
    <row r="28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</row>
    <row r="284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</row>
    <row r="28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</row>
    <row r="286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</row>
    <row r="287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</row>
    <row r="28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</row>
    <row r="289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</row>
    <row r="290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</row>
    <row r="29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</row>
    <row r="292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</row>
    <row r="29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</row>
    <row r="294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</row>
    <row r="29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</row>
    <row r="296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</row>
    <row r="297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</row>
    <row r="29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</row>
    <row r="299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</row>
    <row r="300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</row>
    <row r="30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</row>
    <row r="302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</row>
    <row r="30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</row>
    <row r="304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</row>
    <row r="30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</row>
    <row r="306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</row>
    <row r="307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</row>
    <row r="30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</row>
    <row r="309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</row>
    <row r="310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</row>
    <row r="31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</row>
    <row r="312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</row>
    <row r="31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</row>
    <row r="314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</row>
    <row r="31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</row>
    <row r="316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</row>
    <row r="317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</row>
    <row r="3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</row>
    <row r="319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</row>
    <row r="320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</row>
    <row r="32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</row>
    <row r="322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</row>
    <row r="32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</row>
    <row r="324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</row>
    <row r="3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</row>
    <row r="326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</row>
    <row r="327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</row>
    <row r="32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</row>
    <row r="329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</row>
    <row r="330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</row>
    <row r="33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</row>
    <row r="332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</row>
    <row r="33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</row>
    <row r="334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</row>
    <row r="33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</row>
    <row r="336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</row>
    <row r="337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</row>
    <row r="33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</row>
    <row r="339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</row>
    <row r="340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</row>
    <row r="34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</row>
    <row r="342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</row>
    <row r="34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</row>
    <row r="344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</row>
    <row r="34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</row>
    <row r="346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</row>
    <row r="347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</row>
    <row r="34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</row>
    <row r="349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</row>
    <row r="350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</row>
    <row r="35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</row>
    <row r="352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</row>
    <row r="35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</row>
    <row r="35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</row>
    <row r="35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</row>
    <row r="356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</row>
    <row r="357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</row>
    <row r="35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</row>
    <row r="359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</row>
    <row r="360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</row>
    <row r="36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</row>
    <row r="362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</row>
    <row r="36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</row>
    <row r="364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</row>
    <row r="36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</row>
    <row r="366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</row>
    <row r="367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</row>
    <row r="368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</row>
    <row r="36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</row>
    <row r="370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</row>
    <row r="37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</row>
    <row r="372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</row>
    <row r="37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</row>
    <row r="374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</row>
    <row r="37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</row>
    <row r="376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</row>
    <row r="377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</row>
    <row r="378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</row>
    <row r="37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</row>
    <row r="380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</row>
    <row r="38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</row>
    <row r="382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</row>
    <row r="38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</row>
    <row r="384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</row>
    <row r="38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</row>
    <row r="386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</row>
    <row r="387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</row>
    <row r="388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</row>
    <row r="38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</row>
    <row r="390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</row>
    <row r="39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</row>
    <row r="392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</row>
    <row r="39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</row>
    <row r="394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</row>
    <row r="39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</row>
    <row r="396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</row>
    <row r="397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</row>
    <row r="39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</row>
    <row r="399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</row>
    <row r="400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</row>
    <row r="40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</row>
    <row r="402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</row>
    <row r="40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</row>
    <row r="404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</row>
    <row r="40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</row>
    <row r="406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</row>
    <row r="407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</row>
    <row r="40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</row>
    <row r="409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</row>
    <row r="410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</row>
    <row r="41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</row>
    <row r="412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</row>
    <row r="41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</row>
    <row r="414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</row>
    <row r="41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</row>
    <row r="416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</row>
    <row r="417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</row>
    <row r="4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</row>
    <row r="419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</row>
    <row r="420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</row>
    <row r="42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</row>
    <row r="422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</row>
    <row r="42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</row>
    <row r="424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</row>
    <row r="4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</row>
    <row r="426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</row>
    <row r="427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</row>
    <row r="42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</row>
    <row r="429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</row>
    <row r="430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</row>
    <row r="43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</row>
    <row r="432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</row>
    <row r="43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</row>
    <row r="434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</row>
    <row r="43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</row>
    <row r="436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</row>
    <row r="437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</row>
    <row r="43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</row>
    <row r="439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</row>
    <row r="440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</row>
    <row r="44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</row>
    <row r="442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</row>
    <row r="44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</row>
    <row r="444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</row>
    <row r="44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</row>
    <row r="446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</row>
    <row r="447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</row>
    <row r="44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</row>
    <row r="449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</row>
    <row r="450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</row>
    <row r="45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</row>
    <row r="452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</row>
    <row r="45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</row>
    <row r="454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</row>
    <row r="45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</row>
    <row r="456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</row>
    <row r="457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</row>
    <row r="45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</row>
    <row r="459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</row>
    <row r="460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</row>
    <row r="46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</row>
    <row r="462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</row>
    <row r="46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</row>
    <row r="464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</row>
    <row r="46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</row>
    <row r="466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</row>
    <row r="467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</row>
    <row r="46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</row>
    <row r="469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</row>
    <row r="470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</row>
    <row r="47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</row>
    <row r="472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</row>
    <row r="47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</row>
    <row r="474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</row>
    <row r="47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</row>
    <row r="476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</row>
    <row r="477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</row>
    <row r="478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</row>
    <row r="479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</row>
    <row r="480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</row>
    <row r="48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</row>
    <row r="482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</row>
    <row r="48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</row>
    <row r="484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</row>
    <row r="48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</row>
    <row r="486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</row>
    <row r="487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</row>
    <row r="488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</row>
    <row r="489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</row>
    <row r="490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</row>
    <row r="49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</row>
    <row r="492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</row>
    <row r="49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</row>
    <row r="494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</row>
    <row r="49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</row>
    <row r="496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</row>
    <row r="497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</row>
    <row r="498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</row>
    <row r="499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</row>
    <row r="500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</row>
    <row r="50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</row>
    <row r="502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</row>
    <row r="50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</row>
    <row r="504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</row>
    <row r="50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</row>
    <row r="506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</row>
    <row r="507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</row>
    <row r="508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</row>
    <row r="509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</row>
    <row r="510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</row>
    <row r="51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</row>
    <row r="512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</row>
    <row r="51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</row>
    <row r="514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</row>
    <row r="51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</row>
    <row r="516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</row>
    <row r="517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</row>
    <row r="518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</row>
    <row r="519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</row>
    <row r="520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</row>
    <row r="52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</row>
    <row r="522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</row>
    <row r="52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</row>
    <row r="524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</row>
    <row r="5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</row>
    <row r="526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</row>
    <row r="527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</row>
    <row r="528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</row>
    <row r="529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</row>
    <row r="530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</row>
    <row r="53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</row>
    <row r="532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</row>
    <row r="53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</row>
    <row r="534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</row>
    <row r="53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</row>
    <row r="536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</row>
    <row r="537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</row>
    <row r="538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</row>
    <row r="539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</row>
    <row r="540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</row>
    <row r="54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</row>
    <row r="542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</row>
    <row r="54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</row>
    <row r="544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</row>
    <row r="54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</row>
    <row r="546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</row>
    <row r="547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</row>
    <row r="54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</row>
    <row r="549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</row>
    <row r="550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</row>
    <row r="55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</row>
    <row r="552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</row>
    <row r="55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</row>
    <row r="554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</row>
    <row r="55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</row>
    <row r="556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</row>
    <row r="557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</row>
    <row r="55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</row>
    <row r="559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</row>
    <row r="560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</row>
    <row r="56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</row>
    <row r="562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</row>
    <row r="563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</row>
    <row r="564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</row>
    <row r="56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</row>
    <row r="566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</row>
    <row r="567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</row>
    <row r="56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</row>
    <row r="569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</row>
    <row r="570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</row>
    <row r="57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</row>
    <row r="572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</row>
    <row r="57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</row>
    <row r="574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</row>
    <row r="57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</row>
    <row r="576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</row>
    <row r="577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</row>
    <row r="57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</row>
    <row r="579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</row>
    <row r="580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</row>
    <row r="58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</row>
    <row r="582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</row>
    <row r="58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</row>
    <row r="584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</row>
    <row r="58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</row>
    <row r="586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</row>
    <row r="587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</row>
    <row r="588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</row>
    <row r="589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</row>
    <row r="590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</row>
    <row r="59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</row>
    <row r="592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</row>
    <row r="59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</row>
    <row r="594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</row>
    <row r="59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</row>
    <row r="596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</row>
    <row r="597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</row>
    <row r="598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</row>
    <row r="599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</row>
    <row r="600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</row>
    <row r="60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</row>
    <row r="602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</row>
    <row r="60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</row>
    <row r="604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</row>
    <row r="60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</row>
    <row r="606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</row>
    <row r="607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</row>
    <row r="608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</row>
    <row r="609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</row>
    <row r="610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</row>
    <row r="61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</row>
    <row r="612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</row>
    <row r="61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</row>
    <row r="614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</row>
    <row r="61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</row>
    <row r="616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</row>
    <row r="617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</row>
    <row r="618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</row>
    <row r="619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</row>
    <row r="620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</row>
    <row r="62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</row>
    <row r="622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</row>
    <row r="62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</row>
    <row r="624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</row>
    <row r="6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</row>
    <row r="626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</row>
    <row r="627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</row>
    <row r="628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</row>
    <row r="629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</row>
    <row r="630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</row>
    <row r="63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</row>
    <row r="632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</row>
    <row r="63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</row>
    <row r="634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</row>
    <row r="63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</row>
    <row r="636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</row>
    <row r="637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</row>
    <row r="638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</row>
    <row r="639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</row>
    <row r="640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</row>
    <row r="64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</row>
    <row r="642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</row>
    <row r="64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</row>
    <row r="644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</row>
    <row r="64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</row>
    <row r="646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</row>
    <row r="647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</row>
    <row r="648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</row>
    <row r="649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</row>
    <row r="650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</row>
    <row r="65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</row>
    <row r="652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</row>
    <row r="653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</row>
    <row r="654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</row>
    <row r="65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</row>
    <row r="656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</row>
    <row r="657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</row>
    <row r="658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</row>
    <row r="659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</row>
    <row r="660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</row>
    <row r="66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</row>
    <row r="662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</row>
    <row r="663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</row>
    <row r="664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</row>
    <row r="66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</row>
    <row r="666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</row>
    <row r="667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</row>
    <row r="668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</row>
    <row r="669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</row>
    <row r="670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</row>
    <row r="67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</row>
    <row r="672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</row>
    <row r="673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</row>
    <row r="674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</row>
    <row r="67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</row>
    <row r="676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</row>
    <row r="677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</row>
    <row r="678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</row>
    <row r="679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</row>
    <row r="680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</row>
    <row r="68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</row>
    <row r="682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</row>
    <row r="683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</row>
    <row r="684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</row>
    <row r="68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</row>
    <row r="686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</row>
    <row r="687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</row>
    <row r="688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</row>
    <row r="689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</row>
    <row r="690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</row>
    <row r="69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</row>
    <row r="692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</row>
    <row r="693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</row>
    <row r="694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</row>
    <row r="69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</row>
    <row r="696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</row>
    <row r="697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</row>
    <row r="698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</row>
    <row r="699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</row>
    <row r="700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</row>
    <row r="70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</row>
    <row r="702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</row>
    <row r="703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</row>
    <row r="704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</row>
    <row r="70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</row>
    <row r="706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</row>
    <row r="707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</row>
    <row r="708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</row>
    <row r="709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</row>
    <row r="710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</row>
    <row r="71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</row>
    <row r="712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</row>
    <row r="713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</row>
    <row r="714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</row>
    <row r="71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</row>
    <row r="716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</row>
    <row r="717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</row>
    <row r="718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</row>
    <row r="719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</row>
    <row r="720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</row>
    <row r="72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</row>
    <row r="722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</row>
    <row r="723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</row>
    <row r="724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</row>
    <row r="7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</row>
    <row r="726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</row>
    <row r="727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</row>
    <row r="728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</row>
    <row r="729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</row>
    <row r="730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</row>
    <row r="73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</row>
    <row r="732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</row>
    <row r="733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</row>
    <row r="734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</row>
    <row r="73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</row>
    <row r="736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</row>
    <row r="737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</row>
    <row r="738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</row>
    <row r="739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</row>
    <row r="740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</row>
    <row r="74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</row>
    <row r="742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</row>
    <row r="743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</row>
    <row r="744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</row>
    <row r="74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</row>
    <row r="746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</row>
    <row r="747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</row>
    <row r="748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</row>
    <row r="749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</row>
    <row r="750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</row>
    <row r="75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</row>
    <row r="752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</row>
    <row r="753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</row>
    <row r="754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</row>
    <row r="75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</row>
    <row r="756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</row>
    <row r="757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</row>
    <row r="758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</row>
    <row r="759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</row>
    <row r="760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</row>
    <row r="76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</row>
    <row r="762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</row>
    <row r="763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</row>
    <row r="764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</row>
    <row r="76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</row>
    <row r="766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</row>
    <row r="767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</row>
    <row r="768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</row>
    <row r="769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</row>
    <row r="770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</row>
    <row r="77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</row>
    <row r="772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</row>
    <row r="773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</row>
    <row r="774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</row>
    <row r="77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</row>
    <row r="776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</row>
    <row r="777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</row>
    <row r="778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</row>
    <row r="779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</row>
    <row r="780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</row>
    <row r="78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</row>
    <row r="782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</row>
    <row r="783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</row>
    <row r="784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</row>
    <row r="78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</row>
    <row r="786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</row>
    <row r="787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</row>
    <row r="788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</row>
    <row r="789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</row>
    <row r="790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</row>
    <row r="79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</row>
    <row r="792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</row>
    <row r="793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</row>
    <row r="794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</row>
    <row r="79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</row>
    <row r="796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</row>
    <row r="797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</row>
    <row r="798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</row>
    <row r="799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</row>
    <row r="800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</row>
    <row r="80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</row>
    <row r="802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</row>
    <row r="803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</row>
    <row r="804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</row>
    <row r="80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</row>
    <row r="806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</row>
    <row r="807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</row>
    <row r="808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</row>
    <row r="809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</row>
    <row r="810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</row>
    <row r="81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</row>
    <row r="812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</row>
    <row r="813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</row>
    <row r="814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</row>
    <row r="81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</row>
    <row r="816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</row>
    <row r="817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</row>
    <row r="818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</row>
    <row r="819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</row>
    <row r="820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</row>
    <row r="82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</row>
    <row r="822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</row>
    <row r="823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</row>
    <row r="824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</row>
    <row r="8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</row>
    <row r="826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</row>
    <row r="827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</row>
    <row r="828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</row>
    <row r="829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</row>
    <row r="830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</row>
    <row r="83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</row>
    <row r="832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</row>
    <row r="833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</row>
    <row r="834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</row>
    <row r="83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</row>
    <row r="836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</row>
    <row r="837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</row>
    <row r="838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</row>
    <row r="839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</row>
    <row r="840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</row>
    <row r="84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</row>
    <row r="842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</row>
    <row r="843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</row>
    <row r="844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</row>
    <row r="84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</row>
    <row r="846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</row>
    <row r="847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</row>
    <row r="848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</row>
    <row r="849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</row>
    <row r="850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</row>
    <row r="85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</row>
    <row r="852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</row>
    <row r="853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</row>
    <row r="854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</row>
    <row r="85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</row>
    <row r="856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</row>
    <row r="857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</row>
    <row r="858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</row>
    <row r="859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</row>
    <row r="860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</row>
    <row r="86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</row>
    <row r="862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</row>
    <row r="863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</row>
    <row r="864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</row>
    <row r="86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</row>
    <row r="866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</row>
    <row r="867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</row>
    <row r="868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</row>
    <row r="869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</row>
    <row r="870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</row>
    <row r="87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</row>
    <row r="872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</row>
    <row r="873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</row>
    <row r="874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</row>
    <row r="87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</row>
    <row r="876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</row>
    <row r="877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</row>
    <row r="878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</row>
    <row r="879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</row>
    <row r="880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</row>
    <row r="88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</row>
    <row r="882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</row>
    <row r="883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</row>
    <row r="884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</row>
    <row r="88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</row>
    <row r="886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</row>
    <row r="887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</row>
    <row r="888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</row>
    <row r="889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</row>
    <row r="890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</row>
    <row r="89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</row>
    <row r="892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</row>
    <row r="893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</row>
    <row r="894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</row>
    <row r="89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</row>
    <row r="896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</row>
    <row r="897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</row>
    <row r="898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</row>
    <row r="899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</row>
    <row r="900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</row>
    <row r="90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</row>
    <row r="902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</row>
    <row r="903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</row>
    <row r="904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</row>
    <row r="90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</row>
    <row r="906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</row>
    <row r="907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</row>
    <row r="908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</row>
    <row r="909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</row>
    <row r="910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</row>
    <row r="91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</row>
    <row r="912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</row>
    <row r="913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</row>
    <row r="914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</row>
    <row r="91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</row>
    <row r="916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</row>
    <row r="917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</row>
    <row r="918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</row>
    <row r="919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</row>
    <row r="920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</row>
    <row r="92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</row>
    <row r="922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</row>
    <row r="923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</row>
    <row r="924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</row>
    <row r="9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</row>
    <row r="926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</row>
    <row r="927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</row>
    <row r="928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</row>
    <row r="929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</row>
    <row r="930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</row>
    <row r="93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</row>
    <row r="932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</row>
    <row r="933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</row>
    <row r="934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</row>
    <row r="93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</row>
    <row r="936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</row>
    <row r="937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</row>
    <row r="938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</row>
    <row r="939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</row>
    <row r="940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</row>
    <row r="94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</row>
    <row r="942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</row>
    <row r="943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</row>
    <row r="944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</row>
    <row r="94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</row>
    <row r="946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</row>
    <row r="947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</row>
    <row r="948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</row>
    <row r="949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</row>
    <row r="950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</row>
    <row r="95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</row>
    <row r="952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</row>
    <row r="953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</row>
    <row r="954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</row>
    <row r="95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</row>
    <row r="956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</row>
    <row r="957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</row>
    <row r="958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</row>
    <row r="959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</row>
    <row r="960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</row>
    <row r="96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</row>
    <row r="962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</row>
    <row r="963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</row>
    <row r="964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</row>
    <row r="96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</row>
    <row r="966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</row>
    <row r="967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</row>
    <row r="968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</row>
    <row r="969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</row>
    <row r="970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</row>
    <row r="97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</row>
    <row r="972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</row>
    <row r="973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</row>
    <row r="974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</row>
    <row r="97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</row>
    <row r="976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</row>
    <row r="977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</row>
    <row r="978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</row>
    <row r="979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</row>
    <row r="980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</row>
    <row r="98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</row>
    <row r="982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</row>
    <row r="983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</row>
    <row r="984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</row>
    <row r="98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</row>
    <row r="986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</row>
    <row r="987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</row>
    <row r="988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</row>
    <row r="989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</row>
    <row r="990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</row>
    <row r="99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</row>
    <row r="992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</row>
    <row r="993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</row>
    <row r="994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</row>
    <row r="99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</row>
    <row r="996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</row>
    <row r="997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</row>
    <row r="998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</row>
  </sheetData>
  <mergeCells count="1">
    <mergeCell ref="A47:C47"/>
  </mergeCells>
  <drawing r:id="rId1"/>
</worksheet>
</file>